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1." sheetId="1" r:id="rId1"/>
    <sheet name="2." sheetId="2" r:id="rId2"/>
    <sheet name="3." sheetId="3" r:id="rId3"/>
    <sheet name="3.1." sheetId="4" r:id="rId4"/>
    <sheet name="3.1.1." sheetId="5" r:id="rId5"/>
    <sheet name="3.2." sheetId="6" r:id="rId6"/>
    <sheet name="3.3." sheetId="7" r:id="rId7"/>
    <sheet name="4, 4.1." sheetId="8" r:id="rId8"/>
    <sheet name="4.2. " sheetId="9" r:id="rId9"/>
    <sheet name="4.3." sheetId="10" r:id="rId10"/>
    <sheet name="4.4." sheetId="11" r:id="rId11"/>
    <sheet name="5." sheetId="12" r:id="rId12"/>
  </sheets>
  <definedNames>
    <definedName name="_xlnm.Print_Titles" localSheetId="2">'3.'!$3:$4</definedName>
    <definedName name="_xlnm.Print_Titles" localSheetId="3">'3.1.'!$3:$4</definedName>
    <definedName name="_xlnm.Print_Titles" localSheetId="4">'3.1.1.'!$3:$4</definedName>
    <definedName name="_xlnm.Print_Titles" localSheetId="5">'3.2.'!$3:$4</definedName>
    <definedName name="_xlnm.Print_Titles" localSheetId="6">'3.3.'!$3:$4</definedName>
    <definedName name="_xlnm.Print_Area" localSheetId="2">'3.'!$AW$1:$IE$31</definedName>
    <definedName name="_xlnm.Print_Area" localSheetId="3">'3.1.'!$AW$1:$IE$52</definedName>
    <definedName name="_xlnm.Print_Area" localSheetId="4">'3.1.1.'!$AW$1:$IE$52</definedName>
    <definedName name="_xlnm.Print_Area" localSheetId="5">'3.2.'!$AW$1:$IE$24</definedName>
    <definedName name="_xlnm.Print_Area" localSheetId="6">'3.3.'!$AW$1:$IE$30</definedName>
  </definedNames>
  <calcPr fullCalcOnLoad="1"/>
</workbook>
</file>

<file path=xl/sharedStrings.xml><?xml version="1.0" encoding="utf-8"?>
<sst xmlns="http://schemas.openxmlformats.org/spreadsheetml/2006/main" count="663" uniqueCount="242">
  <si>
    <t>УТВЕРЖДАЮ</t>
  </si>
  <si>
    <t>Начальник Отдела образования г.Полярные Зори</t>
  </si>
  <si>
    <t>(наименование должности лица, утверждающего документ)</t>
  </si>
  <si>
    <t>Отдел образования администрации г.Полярные Зори с подведомственной территорией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</si>
  <si>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</si>
  <si>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</si>
  <si>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</si>
  <si>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ПЛАН</t>
  </si>
  <si>
    <t xml:space="preserve">ФИНАНСОВО-ХОЗЯЙСТВЕННОЙ ДЕЯТЕЛЬНОСТИ </t>
  </si>
  <si>
    <t>на 2015 год и плановый период 2016-2017 гг.</t>
  </si>
  <si>
    <r>
      <t>От "15" января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2015 года</t>
    </r>
  </si>
  <si>
    <t>КОДЫ</t>
  </si>
  <si>
    <t>Форма по ОКУД</t>
  </si>
  <si>
    <t>Наименование учреждения</t>
  </si>
  <si>
    <t>Муниципальное автономное дошкольное образовательное учреждение - детский сад комбинированного вида № 1</t>
  </si>
  <si>
    <t>Дата</t>
  </si>
  <si>
    <t>15.01.2015</t>
  </si>
  <si>
    <t>Наименование бюджета</t>
  </si>
  <si>
    <t>по ОКПО</t>
  </si>
  <si>
    <t>91234554</t>
  </si>
  <si>
    <t>Наименование органа, осуществляющего функции и полномочия учредителя</t>
  </si>
  <si>
    <t>Отдел образования г.Полярные Зори с подведомственной территорией</t>
  </si>
  <si>
    <t>ИНН</t>
  </si>
  <si>
    <t>5117021315</t>
  </si>
  <si>
    <t>Единица измерения</t>
  </si>
  <si>
    <t>руб.</t>
  </si>
  <si>
    <t>КПП</t>
  </si>
  <si>
    <t>511701001</t>
  </si>
  <si>
    <t>Юридический адрес учреждения</t>
  </si>
  <si>
    <t>184230, Мурманская область, г. Полярные Зори, ул. Партизан Заполярья, д. 14</t>
  </si>
  <si>
    <t>по ОКТМО</t>
  </si>
  <si>
    <t>47719000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</si>
  <si>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</si>
  <si>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</si>
  <si>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</si>
  <si>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</si>
  <si>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r>
      <t>1.1. Цели деятельности учреждения: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Всесторонее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школе. Повышение качества воспитательно-образовательного процесса.</t>
    </r>
  </si>
  <si>
    <r>
      <t xml:space="preserve">1.2. Виды деятельности: </t>
    </r>
    <r>
      <rPr>
        <sz val="11"/>
        <rFont val="Times New Roman"/>
        <family val="1"/>
      </rPr>
      <t>образовательная деятельность, медицинские услуги в системе дошкольного образования.</t>
    </r>
  </si>
  <si>
    <t>1.3. Перечень услуг (работ), оказываемых (выполняемых) учреждением утвержденый муниципальным заданием: предоставление дошкольного образования детям в муниципальных дошкольных образовательных учреждениях, реализующих общеобразовательную программу дошкольного образования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</si>
  <si>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</si>
  <si>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в том числе: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</si>
  <si>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</si>
  <si>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</si>
  <si>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</si>
  <si>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</si>
  <si>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</si>
  <si>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</si>
  <si>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из них:                                                            </t>
  </si>
  <si>
    <t xml:space="preserve">1.1.недвижимое имущество, всего:       </t>
  </si>
  <si>
    <t xml:space="preserve">в том числе:                                                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</si>
  <si>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</si>
  <si>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</si>
  <si>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</si>
  <si>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 xml:space="preserve">2.1. Дебиторская задолженность по доходам, полученным за счет  средств бюджета   </t>
  </si>
  <si>
    <t xml:space="preserve">2.2. Дебиторская задолженность по выданным авансам, полученным за  счет средств бюджета, всего: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</si>
  <si>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</si>
  <si>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</si>
  <si>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</si>
  <si>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</si>
  <si>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</si>
  <si>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</si>
  <si>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</si>
  <si>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</si>
  <si>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</si>
  <si>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</si>
  <si>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</si>
  <si>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</si>
  <si>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</si>
  <si>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</si>
  <si>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</si>
  <si>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</si>
  <si>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</si>
  <si>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</si>
  <si>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</si>
  <si>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</si>
  <si>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</si>
  <si>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3. Обязательства, всего:                                            </t>
  </si>
  <si>
    <t xml:space="preserve">Просроченная кредиторская задолженность                            </t>
  </si>
  <si>
    <t xml:space="preserve">3.1. Кредиторская задолженность по принятым обязательствам за счет средств бюджета, всего:        </t>
  </si>
  <si>
    <t xml:space="preserve">3.1.1. По начислениям на выплаты по оплате труда                   </t>
  </si>
  <si>
    <t xml:space="preserve">3.1.2. По оплате услуг связи                                       </t>
  </si>
  <si>
    <t xml:space="preserve">3.1.3. По оплате транспортных услуг                                </t>
  </si>
  <si>
    <t xml:space="preserve">3.1.4. По оплате коммунальных услуг                                </t>
  </si>
  <si>
    <t xml:space="preserve">3.1.5. По оплате услуг по содержанию имущества                     </t>
  </si>
  <si>
    <t xml:space="preserve">3.1.6. По оплате прочих услуг                                      </t>
  </si>
  <si>
    <t xml:space="preserve">3.1.7. По приобретению основных средств                            </t>
  </si>
  <si>
    <t xml:space="preserve">3.1.8. По приобретению нематериальных активов                      </t>
  </si>
  <si>
    <t xml:space="preserve">3.1.9. По приобретению непроизведенных активов                     </t>
  </si>
  <si>
    <t xml:space="preserve">3.1.10. По приобретению материальных запасов                       </t>
  </si>
  <si>
    <t xml:space="preserve">3.1.11. По оплате прочих расходов                                  </t>
  </si>
  <si>
    <t xml:space="preserve">3.1.12. По платежам в бюджет                                       </t>
  </si>
  <si>
    <t xml:space="preserve">3.1.13. По прочим расчетам с кредиторами                         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</si>
  <si>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</si>
  <si>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</si>
  <si>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</si>
  <si>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</si>
  <si>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</si>
  <si>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</si>
  <si>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</si>
  <si>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</si>
  <si>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</si>
  <si>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</si>
  <si>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</si>
  <si>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</si>
  <si>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</si>
  <si>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</si>
  <si>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3. Показатели по поступлениям и выплатам учреждения </t>
  </si>
  <si>
    <t>КОСГУ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</si>
  <si>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</si>
  <si>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</si>
  <si>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</si>
  <si>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</si>
  <si>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</si>
  <si>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</si>
  <si>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</si>
  <si>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</si>
  <si>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</si>
  <si>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Субсидии на выполнение муниципального задания</t>
  </si>
  <si>
    <t>180</t>
  </si>
  <si>
    <t>Субсидии, предоставляемые в соответствии с аб. 2 п. 1 ст. 78.1 Бюджетного кодекса РФ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</si>
  <si>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</t>
  </si>
  <si>
    <t>гранты в форме субсидий, в том числе предоставляемых по результатам конкурсов</t>
  </si>
  <si>
    <t>130</t>
  </si>
  <si>
    <t>поступления от оказания услуг (работ), на платной основе и поступления от иной приносящей доход деятельности</t>
  </si>
  <si>
    <t>…..</t>
  </si>
  <si>
    <t>поступления от реализации ценных бумаг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</si>
  <si>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</si>
  <si>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</si>
  <si>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</si>
  <si>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</si>
  <si>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</si>
  <si>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</si>
  <si>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</si>
  <si>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</si>
  <si>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</si>
  <si>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</si>
  <si>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</si>
  <si>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</si>
  <si>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</si>
  <si>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</si>
  <si>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</si>
  <si>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</si>
  <si>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</si>
  <si>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</si>
  <si>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</si>
  <si>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</si>
  <si>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</si>
  <si>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</si>
  <si>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</si>
  <si>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</si>
  <si>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</si>
  <si>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</si>
  <si>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</si>
  <si>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</si>
  <si>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</si>
  <si>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Объем публичных обязательств, всего</t>
  </si>
  <si>
    <t>Х</t>
  </si>
  <si>
    <t>Средства во временном распоряжении, всего</t>
  </si>
  <si>
    <t>3.1. Показатели по поступлениям и выплатам учреждения по средствам бюджета муниципального образования</t>
  </si>
  <si>
    <t>очередной/текущий финансовый год</t>
  </si>
  <si>
    <t>Остаток средств на начало периода</t>
  </si>
  <si>
    <t>выплаты за счет субсидии на выполнение муниципального задания:</t>
  </si>
  <si>
    <t xml:space="preserve">выплаты за счет субсидии, предоставляемые в соответствии с аб. 7 п. 1 ст. 78.1 Бюджетного кодекса РФ </t>
  </si>
  <si>
    <t>выплаты за счет субсидии на осуществление капитальных вложений в объекты капитального строительства муниципальной собственности или приобретение объектов:</t>
  </si>
  <si>
    <t xml:space="preserve">3.1.1. Показатели по поступлениям и выплатам учреждения по средствам областного бюджета </t>
  </si>
  <si>
    <t>3.2. Показатели по поступлениям и выплатам учреждения по средствам от предпринимательской деятельности и иной приносящей доход деятельности</t>
  </si>
  <si>
    <t>3.3. Показатели по поступлениям и выплатам учреждения по грантам в форме субсидий, поступлениям от реализации ценных бумаг</t>
  </si>
  <si>
    <t>выплаты за счет грантов в форме субсидий</t>
  </si>
  <si>
    <t>выплаты за счет поступлений от реализации ценных бумаг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</si>
  <si>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</si>
  <si>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</si>
  <si>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Показатель</t>
  </si>
  <si>
    <t>Очередной финансовый год (человек/штатных единиц)</t>
  </si>
  <si>
    <t>1-ый год 
планового
периода</t>
  </si>
  <si>
    <t>2-ой год 
планового
периода</t>
  </si>
  <si>
    <t>человек</t>
  </si>
  <si>
    <t>в % к предыдущему году</t>
  </si>
  <si>
    <t>Всего работников учреждения (с учетом новых рабочих мест)</t>
  </si>
  <si>
    <t>Среднесписочная среднегодовая численность работников</t>
  </si>
  <si>
    <t>в том числе по категориям: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</si>
  <si>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</si>
  <si>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</si>
  <si>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</si>
  <si>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</si>
  <si>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относящиеся к медицинскому персоналу</t>
  </si>
  <si>
    <t>* - указы Президента РФ от 07.05.2012 г. № 597, от 01.06.2012 г. № 761</t>
  </si>
  <si>
    <t>4.2. Показатели динамики оплаты труда, среднемесячной заработной платы работников учреждения</t>
  </si>
  <si>
    <t>Единицы измерения</t>
  </si>
  <si>
    <t>Очередной финансовый год</t>
  </si>
  <si>
    <t>в ед. изм.</t>
  </si>
  <si>
    <t>Фонд оплаты труда</t>
  </si>
  <si>
    <t>тыс.руб.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</si>
  <si>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</si>
  <si>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</si>
  <si>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</si>
  <si>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</si>
  <si>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%</t>
  </si>
  <si>
    <t>* - указы Президента РФ от 07.05.2012г. № 597, от 01.06.2012 г. № 761</t>
  </si>
  <si>
    <t>4.3. Показатели динамики имущества учреждения</t>
  </si>
  <si>
    <t>Очередной финансовый год, м2</t>
  </si>
  <si>
    <t xml:space="preserve">1-ый год 
планового
периода </t>
  </si>
  <si>
    <t xml:space="preserve">2-ой год 
планового
периода 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</si>
  <si>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</si>
  <si>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</si>
  <si>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</si>
  <si>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</si>
  <si>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</si>
  <si>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на праве оперативного управления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</si>
  <si>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</si>
  <si>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</si>
  <si>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</si>
  <si>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</si>
  <si>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</si>
  <si>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</si>
  <si>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</si>
  <si>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</si>
  <si>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</si>
  <si>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</si>
  <si>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Наименование мероприятия</t>
  </si>
  <si>
    <t>Сроки проведения</t>
  </si>
  <si>
    <t>Затраты, необходимые на проведение мероприятия тыс.руб.</t>
  </si>
  <si>
    <t>Оптимизация штатного расписания</t>
  </si>
  <si>
    <t>Повышение заработной платы</t>
  </si>
  <si>
    <t>2016 год</t>
  </si>
  <si>
    <t>в течение финансового года</t>
  </si>
  <si>
    <t>Повышение квалификации</t>
  </si>
  <si>
    <t>2015 год</t>
  </si>
  <si>
    <t>2017 год</t>
  </si>
  <si>
    <t>Подписи лиц, ответственных за содержащиеся в Плане данные</t>
  </si>
  <si>
    <t>Руководитель учреждения</t>
  </si>
  <si>
    <t>Другова Любовь Альбертовна</t>
  </si>
  <si>
    <t>(уполномоченное лицо)</t>
  </si>
  <si>
    <t>Руководитель финансово-экономической/бухгалтерской службы</t>
  </si>
  <si>
    <t>Исполнитель</t>
  </si>
  <si>
    <t>Смирнова Светлана Леонидовна</t>
  </si>
  <si>
    <t>8(81532) 7-55-65</t>
  </si>
  <si>
    <t>(расшифровка подписи полностью)</t>
  </si>
  <si>
    <t>(телефон)</t>
  </si>
  <si>
    <t>1.5. Общая балансовая стоимость недвижимого имущества составляет  70 000 000,00  руб. ,</t>
  </si>
  <si>
    <t>1.6. Общая балансовая стоимость движимого имущества составляет 2 377 265,90 руб.,</t>
  </si>
  <si>
    <t>в том числе: балансовая стоимость особо ценного движимого имущества 275 972,00 руб.</t>
  </si>
  <si>
    <t>стоимость недвижимого имущества, закрепленного собственником имущества за учреждением на праве оперативного управления 70 000 000,00 руб.;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</si>
</sst>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0" xfId="52" applyFont="1" applyAlignment="1">
      <alignment horizontal="right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0" xfId="52" applyFont="1" applyBorder="1" applyAlignment="1">
      <alignment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5" fillId="0" borderId="11" xfId="0" applyFont="1" applyBorder="1" applyAlignment="1">
      <alignment horizontal="center" wrapText="1"/>
    </xf>
    <xf numFmtId="4" fontId="15" fillId="33" borderId="11" xfId="0" applyNumberFormat="1" applyFont="1" applyFill="1" applyBorder="1" applyAlignment="1">
      <alignment horizontal="center" vertical="top"/>
    </xf>
    <xf numFmtId="4" fontId="15" fillId="33" borderId="15" xfId="0" applyNumberFormat="1" applyFont="1" applyFill="1" applyBorder="1" applyAlignment="1">
      <alignment vertical="top"/>
    </xf>
    <xf numFmtId="4" fontId="15" fillId="33" borderId="13" xfId="0" applyNumberFormat="1" applyFont="1" applyFill="1" applyBorder="1" applyAlignment="1">
      <alignment vertical="top"/>
    </xf>
    <xf numFmtId="4" fontId="15" fillId="33" borderId="14" xfId="0" applyNumberFormat="1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4" fontId="15" fillId="34" borderId="11" xfId="0" applyNumberFormat="1" applyFont="1" applyFill="1" applyBorder="1" applyAlignment="1">
      <alignment horizontal="center" vertical="top"/>
    </xf>
    <xf numFmtId="4" fontId="15" fillId="34" borderId="13" xfId="0" applyNumberFormat="1" applyFont="1" applyFill="1" applyBorder="1" applyAlignment="1">
      <alignment vertical="top"/>
    </xf>
    <xf numFmtId="4" fontId="15" fillId="34" borderId="14" xfId="0" applyNumberFormat="1" applyFont="1" applyFill="1" applyBorder="1" applyAlignment="1">
      <alignment vertical="top"/>
    </xf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vertical="top"/>
    </xf>
    <xf numFmtId="4" fontId="16" fillId="0" borderId="11" xfId="0" applyNumberFormat="1" applyFont="1" applyBorder="1" applyAlignment="1">
      <alignment horizontal="center" vertical="top"/>
    </xf>
    <xf numFmtId="4" fontId="17" fillId="0" borderId="11" xfId="0" applyNumberFormat="1" applyFont="1" applyBorder="1" applyAlignment="1">
      <alignment horizontal="center" vertical="top"/>
    </xf>
    <xf numFmtId="4" fontId="16" fillId="0" borderId="15" xfId="0" applyNumberFormat="1" applyFont="1" applyBorder="1" applyAlignment="1">
      <alignment horizontal="center" vertical="top"/>
    </xf>
    <xf numFmtId="4" fontId="16" fillId="0" borderId="13" xfId="0" applyNumberFormat="1" applyFont="1" applyBorder="1" applyAlignment="1">
      <alignment vertical="top"/>
    </xf>
    <xf numFmtId="4" fontId="16" fillId="0" borderId="14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15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0" fontId="15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5" fillId="33" borderId="11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center" vertical="top"/>
    </xf>
    <xf numFmtId="4" fontId="15" fillId="33" borderId="12" xfId="0" applyNumberFormat="1" applyFont="1" applyFill="1" applyBorder="1" applyAlignment="1">
      <alignment horizontal="center" vertical="top"/>
    </xf>
    <xf numFmtId="4" fontId="15" fillId="34" borderId="11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" fontId="16" fillId="0" borderId="11" xfId="0" applyNumberFormat="1" applyFont="1" applyBorder="1" applyAlignment="1">
      <alignment vertical="top"/>
    </xf>
    <xf numFmtId="4" fontId="16" fillId="0" borderId="1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4" fontId="4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4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/>
    </xf>
    <xf numFmtId="4" fontId="15" fillId="34" borderId="0" xfId="0" applyNumberFormat="1" applyFont="1" applyFill="1" applyBorder="1" applyAlignment="1">
      <alignment vertical="top"/>
    </xf>
    <xf numFmtId="0" fontId="15" fillId="0" borderId="0" xfId="0" applyFont="1" applyBorder="1" applyAlignment="1">
      <alignment horizontal="left"/>
    </xf>
    <xf numFmtId="4" fontId="15" fillId="35" borderId="11" xfId="0" applyNumberFormat="1" applyFont="1" applyFill="1" applyBorder="1" applyAlignment="1">
      <alignment horizontal="center" vertical="top"/>
    </xf>
    <xf numFmtId="4" fontId="15" fillId="35" borderId="11" xfId="0" applyNumberFormat="1" applyFont="1" applyFill="1" applyBorder="1" applyAlignment="1">
      <alignment vertical="top"/>
    </xf>
    <xf numFmtId="4" fontId="15" fillId="35" borderId="17" xfId="0" applyNumberFormat="1" applyFont="1" applyFill="1" applyBorder="1" applyAlignment="1">
      <alignment vertical="top"/>
    </xf>
    <xf numFmtId="4" fontId="4" fillId="36" borderId="11" xfId="0" applyNumberFormat="1" applyFont="1" applyFill="1" applyBorder="1" applyAlignment="1">
      <alignment horizontal="center" vertical="top"/>
    </xf>
    <xf numFmtId="4" fontId="4" fillId="36" borderId="11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4" fillId="36" borderId="14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" fontId="16" fillId="0" borderId="14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4" fontId="4" fillId="0" borderId="18" xfId="0" applyNumberFormat="1" applyFont="1" applyBorder="1" applyAlignment="1">
      <alignment horizontal="center" vertical="top"/>
    </xf>
    <xf numFmtId="4" fontId="15" fillId="33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64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64" fontId="10" fillId="0" borderId="18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0" fontId="10" fillId="0" borderId="15" xfId="0" applyFont="1" applyBorder="1" applyAlignment="1">
      <alignment horizontal="center" wrapText="1"/>
    </xf>
    <xf numFmtId="165" fontId="3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 wrapText="1"/>
    </xf>
    <xf numFmtId="165" fontId="10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4" fontId="22" fillId="0" borderId="11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3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Fill="1" applyBorder="1" applyAlignment="1">
      <alignment horizontal="justify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 horizontal="left"/>
      <protection/>
    </xf>
    <xf numFmtId="0" fontId="8" fillId="0" borderId="0" xfId="52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justify" vertical="top" wrapText="1" readingOrder="1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5" fillId="0" borderId="12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" fontId="15" fillId="33" borderId="11" xfId="0" applyNumberFormat="1" applyFont="1" applyFill="1" applyBorder="1" applyAlignment="1">
      <alignment horizontal="center" vertical="top"/>
    </xf>
    <xf numFmtId="4" fontId="15" fillId="33" borderId="15" xfId="0" applyNumberFormat="1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left" vertical="top" wrapText="1"/>
    </xf>
    <xf numFmtId="4" fontId="15" fillId="0" borderId="11" xfId="0" applyNumberFormat="1" applyFont="1" applyFill="1" applyBorder="1" applyAlignment="1">
      <alignment horizontal="center" vertical="top"/>
    </xf>
    <xf numFmtId="4" fontId="17" fillId="0" borderId="11" xfId="0" applyNumberFormat="1" applyFont="1" applyBorder="1" applyAlignment="1">
      <alignment horizontal="center" vertical="top"/>
    </xf>
    <xf numFmtId="4" fontId="16" fillId="0" borderId="15" xfId="0" applyNumberFormat="1" applyFont="1" applyBorder="1" applyAlignment="1">
      <alignment horizontal="center" vertical="top"/>
    </xf>
    <xf numFmtId="4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" fontId="17" fillId="0" borderId="11" xfId="0" applyNumberFormat="1" applyFont="1" applyFill="1" applyBorder="1" applyAlignment="1">
      <alignment horizontal="center" vertical="top"/>
    </xf>
    <xf numFmtId="4" fontId="15" fillId="34" borderId="11" xfId="0" applyNumberFormat="1" applyFont="1" applyFill="1" applyBorder="1" applyAlignment="1">
      <alignment horizontal="center" vertical="top"/>
    </xf>
    <xf numFmtId="4" fontId="15" fillId="34" borderId="15" xfId="0" applyNumberFormat="1" applyFont="1" applyFill="1" applyBorder="1" applyAlignment="1">
      <alignment horizontal="center" vertical="top"/>
    </xf>
    <xf numFmtId="49" fontId="15" fillId="34" borderId="11" xfId="0" applyNumberFormat="1" applyFont="1" applyFill="1" applyBorder="1" applyAlignment="1">
      <alignment horizontal="center" vertical="top"/>
    </xf>
    <xf numFmtId="4" fontId="15" fillId="34" borderId="11" xfId="0" applyNumberFormat="1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left" vertical="top" wrapText="1"/>
    </xf>
    <xf numFmtId="4" fontId="15" fillId="33" borderId="14" xfId="0" applyNumberFormat="1" applyFont="1" applyFill="1" applyBorder="1" applyAlignment="1">
      <alignment horizontal="center" vertical="top"/>
    </xf>
    <xf numFmtId="49" fontId="15" fillId="33" borderId="11" xfId="0" applyNumberFormat="1" applyFont="1" applyFill="1" applyBorder="1" applyAlignment="1">
      <alignment horizontal="center" vertical="top"/>
    </xf>
    <xf numFmtId="4" fontId="15" fillId="33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15" fillId="36" borderId="11" xfId="0" applyNumberFormat="1" applyFont="1" applyFill="1" applyBorder="1" applyAlignment="1">
      <alignment horizontal="center" vertical="top"/>
    </xf>
    <xf numFmtId="4" fontId="4" fillId="36" borderId="11" xfId="0" applyNumberFormat="1" applyFont="1" applyFill="1" applyBorder="1" applyAlignment="1">
      <alignment horizontal="center" vertical="top"/>
    </xf>
    <xf numFmtId="4" fontId="4" fillId="36" borderId="15" xfId="0" applyNumberFormat="1" applyFont="1" applyFill="1" applyBorder="1" applyAlignment="1">
      <alignment horizontal="center" vertical="top"/>
    </xf>
    <xf numFmtId="49" fontId="4" fillId="36" borderId="11" xfId="0" applyNumberFormat="1" applyFont="1" applyFill="1" applyBorder="1" applyAlignment="1">
      <alignment horizontal="center" vertical="top"/>
    </xf>
    <xf numFmtId="4" fontId="15" fillId="35" borderId="11" xfId="0" applyNumberFormat="1" applyFont="1" applyFill="1" applyBorder="1" applyAlignment="1">
      <alignment horizontal="center" vertical="top"/>
    </xf>
    <xf numFmtId="4" fontId="15" fillId="35" borderId="15" xfId="0" applyNumberFormat="1" applyFont="1" applyFill="1" applyBorder="1" applyAlignment="1">
      <alignment horizontal="center" vertical="top"/>
    </xf>
    <xf numFmtId="0" fontId="15" fillId="35" borderId="11" xfId="0" applyFont="1" applyFill="1" applyBorder="1" applyAlignment="1">
      <alignment horizontal="left" vertical="top" wrapText="1"/>
    </xf>
    <xf numFmtId="49" fontId="15" fillId="35" borderId="11" xfId="0" applyNumberFormat="1" applyFont="1" applyFill="1" applyBorder="1" applyAlignment="1">
      <alignment horizontal="center" vertical="top"/>
    </xf>
    <xf numFmtId="4" fontId="15" fillId="35" borderId="11" xfId="0" applyNumberFormat="1" applyFont="1" applyFill="1" applyBorder="1" applyAlignment="1">
      <alignment horizontal="center" vertical="top" wrapText="1"/>
    </xf>
    <xf numFmtId="4" fontId="15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" fontId="15" fillId="33" borderId="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/>
    </xf>
    <xf numFmtId="4" fontId="15" fillId="0" borderId="18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/>
    </xf>
    <xf numFmtId="4" fontId="15" fillId="0" borderId="18" xfId="0" applyNumberFormat="1" applyFont="1" applyFill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ФХД ГОБУЗ ЦГБ на 25.12.2012 г. со всеми приложен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130" zoomScaleNormal="130" zoomScaleSheetLayoutView="130" zoomScalePageLayoutView="0" workbookViewId="0" topLeftCell="A33">
      <selection activeCell="E49" sqref="E49"/>
    </sheetView>
  </sheetViews>
  <sheetFormatPr defaultColWidth="9.00390625" defaultRowHeight="12.75"/>
  <cols>
    <col min="1" max="2" width="9.125" style="1" customWidth="1"/>
    <col min="3" max="3" width="14.00390625" style="1" customWidth="1"/>
    <col min="4" max="4" width="10.625" style="1" customWidth="1"/>
    <col min="5" max="5" width="11.75390625" style="1" customWidth="1"/>
    <col min="6" max="6" width="12.25390625" style="1" customWidth="1"/>
    <col min="7" max="7" width="12.75390625" style="1" customWidth="1"/>
    <col min="8" max="8" width="10.125" style="1" customWidth="1"/>
    <col min="9" max="9" width="14.125" style="1" customWidth="1"/>
    <col min="10" max="10" width="16.25390625" style="1" customWidth="1"/>
    <col min="11" max="16384" width="9.125" style="1" customWidth="1"/>
  </cols>
  <sheetData>
    <row r="1" ht="12.75" hidden="1"/>
    <row r="2" spans="8:10" ht="12.75" customHeight="1">
      <c r="H2" s="200"/>
      <c r="I2" s="200"/>
      <c r="J2" s="200"/>
    </row>
    <row r="3" spans="1:10" ht="15.75">
      <c r="A3" s="3"/>
      <c r="B3" s="3"/>
      <c r="C3" s="3"/>
      <c r="D3" s="3"/>
      <c r="E3" s="3"/>
      <c r="F3" s="3"/>
      <c r="G3" s="3"/>
      <c r="H3" s="204" t="s">
        <v>0</v>
      </c>
      <c r="I3" s="204"/>
      <c r="J3" s="204"/>
    </row>
    <row r="4" spans="1:10" ht="31.5" customHeight="1">
      <c r="A4" s="3"/>
      <c r="B4" s="3"/>
      <c r="C4" s="3"/>
      <c r="D4" s="3"/>
      <c r="E4" s="3"/>
      <c r="F4" s="3"/>
      <c r="G4" s="3"/>
      <c r="H4" s="201" t="s">
        <v>1</v>
      </c>
      <c r="I4" s="201"/>
      <c r="J4" s="201"/>
    </row>
    <row r="5" spans="1:10" ht="23.25" customHeight="1">
      <c r="A5" s="3"/>
      <c r="B5" s="3"/>
      <c r="C5" s="3"/>
      <c r="D5" s="3"/>
      <c r="E5" s="3"/>
      <c r="F5" s="3"/>
      <c r="G5" s="3"/>
      <c r="H5" s="205" t="s">
        <v>2</v>
      </c>
      <c r="I5" s="205"/>
      <c r="J5" s="205"/>
    </row>
    <row r="6" spans="1:10" ht="49.5" customHeight="1">
      <c r="A6" s="3"/>
      <c r="B6" s="3"/>
      <c r="C6" s="3"/>
      <c r="D6" s="3"/>
      <c r="E6" s="3"/>
      <c r="F6" s="3"/>
      <c r="G6" s="4"/>
      <c r="H6" s="201" t="s">
        <v>3</v>
      </c>
      <c r="I6" s="201"/>
      <c r="J6" s="201"/>
    </row>
    <row r="7" spans="1:10" ht="24" customHeight="1">
      <c r="A7" s="3"/>
      <c r="B7" s="3"/>
      <c r="C7" s="3"/>
      <c r="D7" s="3"/>
      <c r="E7" s="3"/>
      <c r="F7" s="3"/>
      <c r="G7" s="4"/>
      <c r="H7" s="202" t="s">
        <v>4</v>
      </c>
      <c r="I7" s="202"/>
      <c r="J7" s="202"/>
    </row>
    <row r="8" spans="1:10" ht="12.75">
      <c r="A8" s="3"/>
      <c r="B8" s="3"/>
      <c r="C8" s="3"/>
      <c r="D8" s="3"/>
      <c r="E8" s="3"/>
      <c r="F8" s="3"/>
      <c r="G8" s="3"/>
      <c r="H8" s="5"/>
      <c r="I8" s="5"/>
      <c r="J8" s="2"/>
    </row>
    <row r="9" spans="1:10" ht="9" customHeight="1">
      <c r="A9" s="3"/>
      <c r="B9" s="3"/>
      <c r="C9" s="3"/>
      <c r="D9" s="3"/>
      <c r="E9" s="3"/>
      <c r="F9" s="3"/>
      <c r="G9" s="3"/>
      <c r="H9" s="6"/>
      <c r="I9" s="5"/>
      <c r="J9" s="6"/>
    </row>
    <row r="10" spans="1:10" ht="22.5">
      <c r="A10" s="3"/>
      <c r="B10" s="3"/>
      <c r="C10" s="3"/>
      <c r="D10" s="3"/>
      <c r="E10" s="3"/>
      <c r="F10" s="3"/>
      <c r="G10" s="3"/>
      <c r="H10" s="7" t="s">
        <v>5</v>
      </c>
      <c r="I10" s="4"/>
      <c r="J10" s="8" t="s">
        <v>6</v>
      </c>
    </row>
    <row r="11" spans="1:10" ht="12.75">
      <c r="A11" s="3"/>
      <c r="B11" s="3"/>
      <c r="C11" s="3"/>
      <c r="D11" s="3"/>
      <c r="E11" s="3"/>
      <c r="F11" s="3"/>
      <c r="G11" s="3"/>
      <c r="H11" s="2"/>
      <c r="I11" s="4"/>
      <c r="J11" s="9"/>
    </row>
    <row r="12" spans="1:10" ht="12.75">
      <c r="A12" s="3"/>
      <c r="B12" s="3"/>
      <c r="C12" s="3"/>
      <c r="D12" s="3"/>
      <c r="E12" s="3"/>
      <c r="F12" s="3"/>
      <c r="G12" s="3"/>
      <c r="H12" s="10"/>
      <c r="I12" s="4"/>
      <c r="J12" s="11"/>
    </row>
    <row r="13" spans="1:10" ht="18.75">
      <c r="A13" s="203" t="s">
        <v>7</v>
      </c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10" ht="18.75">
      <c r="A14" s="203" t="s">
        <v>8</v>
      </c>
      <c r="B14" s="203"/>
      <c r="C14" s="203"/>
      <c r="D14" s="203"/>
      <c r="E14" s="203"/>
      <c r="F14" s="203"/>
      <c r="G14" s="203"/>
      <c r="H14" s="203"/>
      <c r="I14" s="203"/>
      <c r="J14" s="203"/>
    </row>
    <row r="15" spans="1:10" ht="15.75">
      <c r="A15" s="204" t="s">
        <v>9</v>
      </c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5">
      <c r="A16" s="12"/>
      <c r="B16" s="12"/>
      <c r="C16" s="12"/>
      <c r="D16" s="12"/>
      <c r="E16" s="206" t="s">
        <v>10</v>
      </c>
      <c r="F16" s="206"/>
      <c r="G16" s="206"/>
      <c r="H16" s="12"/>
      <c r="I16" s="12"/>
      <c r="J16" s="12"/>
    </row>
    <row r="17" spans="1:10" ht="15.75">
      <c r="A17" s="12"/>
      <c r="B17" s="12"/>
      <c r="C17" s="12"/>
      <c r="D17" s="12"/>
      <c r="E17" s="13"/>
      <c r="F17" s="13"/>
      <c r="G17" s="13"/>
      <c r="H17" s="12"/>
      <c r="I17" s="12"/>
      <c r="J17" s="12"/>
    </row>
    <row r="18" spans="1:10" ht="15.75">
      <c r="A18" s="12"/>
      <c r="B18" s="12"/>
      <c r="C18" s="12"/>
      <c r="D18" s="12"/>
      <c r="E18" s="13"/>
      <c r="F18" s="13"/>
      <c r="G18" s="13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4" t="s">
        <v>11</v>
      </c>
    </row>
    <row r="20" spans="5:10" ht="12.75">
      <c r="E20" s="200"/>
      <c r="F20" s="200"/>
      <c r="G20" s="200"/>
      <c r="I20" s="15" t="s">
        <v>12</v>
      </c>
      <c r="J20" s="16"/>
    </row>
    <row r="21" spans="1:10" ht="39.75" customHeight="1">
      <c r="A21" s="197" t="s">
        <v>13</v>
      </c>
      <c r="B21" s="197"/>
      <c r="C21" s="197"/>
      <c r="D21" s="197" t="s">
        <v>14</v>
      </c>
      <c r="E21" s="197"/>
      <c r="F21" s="197"/>
      <c r="G21" s="197"/>
      <c r="I21" s="15" t="s">
        <v>15</v>
      </c>
      <c r="J21" s="16" t="s">
        <v>16</v>
      </c>
    </row>
    <row r="22" spans="1:10" ht="23.25" customHeight="1">
      <c r="A22" s="196" t="s">
        <v>17</v>
      </c>
      <c r="B22" s="196"/>
      <c r="C22" s="196"/>
      <c r="D22" s="196"/>
      <c r="E22" s="196"/>
      <c r="F22" s="196"/>
      <c r="G22" s="196"/>
      <c r="I22" s="15" t="s">
        <v>18</v>
      </c>
      <c r="J22" s="16" t="s">
        <v>19</v>
      </c>
    </row>
    <row r="23" spans="1:10" ht="41.25" customHeight="1">
      <c r="A23" s="197" t="s">
        <v>20</v>
      </c>
      <c r="B23" s="197"/>
      <c r="C23" s="197"/>
      <c r="D23" s="197" t="s">
        <v>21</v>
      </c>
      <c r="E23" s="197"/>
      <c r="F23" s="197"/>
      <c r="G23" s="197"/>
      <c r="I23" s="15" t="s">
        <v>22</v>
      </c>
      <c r="J23" s="16" t="s">
        <v>23</v>
      </c>
    </row>
    <row r="24" spans="1:10" ht="12.75" customHeight="1">
      <c r="A24" s="197" t="s">
        <v>24</v>
      </c>
      <c r="B24" s="197"/>
      <c r="C24" s="197"/>
      <c r="D24" s="197" t="s">
        <v>25</v>
      </c>
      <c r="E24" s="197"/>
      <c r="F24" s="197"/>
      <c r="G24" s="197"/>
      <c r="I24" s="15" t="s">
        <v>26</v>
      </c>
      <c r="J24" s="16" t="s">
        <v>27</v>
      </c>
    </row>
    <row r="25" spans="1:10" ht="26.25" customHeight="1">
      <c r="A25" s="197" t="s">
        <v>28</v>
      </c>
      <c r="B25" s="197"/>
      <c r="C25" s="197"/>
      <c r="D25" s="197" t="s">
        <v>29</v>
      </c>
      <c r="E25" s="197"/>
      <c r="F25" s="197"/>
      <c r="G25" s="197"/>
      <c r="I25" s="15" t="s">
        <v>30</v>
      </c>
      <c r="J25" s="16" t="s">
        <v>31</v>
      </c>
    </row>
    <row r="26" spans="1:10" ht="24" customHeight="1">
      <c r="A26" s="196" t="s">
        <v>32</v>
      </c>
      <c r="B26" s="196"/>
      <c r="C26" s="196"/>
      <c r="D26" s="197" t="s">
        <v>29</v>
      </c>
      <c r="E26" s="197"/>
      <c r="F26" s="197"/>
      <c r="G26" s="197"/>
      <c r="H26" s="12"/>
      <c r="I26" s="10" t="s">
        <v>33</v>
      </c>
      <c r="J26" s="14">
        <v>902</v>
      </c>
    </row>
    <row r="27" spans="4:10" ht="12.75" customHeight="1">
      <c r="D27" s="198"/>
      <c r="E27" s="198"/>
      <c r="F27" s="198"/>
      <c r="G27" s="198"/>
      <c r="H27" s="12"/>
      <c r="I27" s="10" t="s">
        <v>34</v>
      </c>
      <c r="J27" s="14">
        <v>383</v>
      </c>
    </row>
    <row r="28" spans="4:10" ht="12.75" customHeight="1">
      <c r="D28" s="17"/>
      <c r="E28" s="17"/>
      <c r="F28" s="17"/>
      <c r="G28" s="17"/>
      <c r="H28" s="12"/>
      <c r="I28" s="10"/>
      <c r="J28" s="2"/>
    </row>
    <row r="29" spans="4:10" ht="12.75" customHeight="1">
      <c r="D29" s="17"/>
      <c r="E29" s="17"/>
      <c r="F29" s="17"/>
      <c r="G29" s="17"/>
      <c r="H29" s="12"/>
      <c r="I29" s="10"/>
      <c r="J29" s="2"/>
    </row>
    <row r="30" spans="4:10" ht="12.75">
      <c r="D30" s="18"/>
      <c r="E30" s="18"/>
      <c r="F30" s="18"/>
      <c r="G30" s="18"/>
      <c r="H30" s="12"/>
      <c r="I30" s="10"/>
      <c r="J30" s="19"/>
    </row>
    <row r="31" spans="1:10" ht="15.75" customHeight="1">
      <c r="A31" s="199" t="s">
        <v>35</v>
      </c>
      <c r="B31" s="199"/>
      <c r="C31" s="199"/>
      <c r="D31" s="199"/>
      <c r="E31" s="199"/>
      <c r="F31" s="199"/>
      <c r="G31" s="199"/>
      <c r="H31" s="199"/>
      <c r="I31" s="199"/>
      <c r="J31" s="199"/>
    </row>
    <row r="32" spans="1:10" ht="12.7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2" ht="18" customHeight="1">
      <c r="A33" s="195" t="s">
        <v>36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20"/>
      <c r="L33" s="20"/>
    </row>
    <row r="34" spans="1:12" ht="12" customHeight="1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20"/>
      <c r="L34" s="20"/>
    </row>
    <row r="35" spans="1:12" ht="60" customHeight="1" hidden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20"/>
      <c r="L35" s="20"/>
    </row>
    <row r="36" spans="1:12" s="22" customFormat="1" ht="21" customHeight="1">
      <c r="A36" s="191" t="s">
        <v>37</v>
      </c>
      <c r="B36" s="191"/>
      <c r="C36" s="191"/>
      <c r="D36" s="191"/>
      <c r="E36" s="191"/>
      <c r="F36" s="191"/>
      <c r="G36" s="191"/>
      <c r="H36" s="191"/>
      <c r="I36" s="191"/>
      <c r="J36" s="191"/>
      <c r="K36" s="21"/>
      <c r="L36" s="21"/>
    </row>
    <row r="37" spans="1:12" s="22" customFormat="1" ht="29.25" customHeight="1">
      <c r="A37" s="191" t="s">
        <v>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21"/>
      <c r="L37" s="21"/>
    </row>
    <row r="38" spans="1:12" s="22" customFormat="1" ht="29.25" customHeight="1">
      <c r="A38" s="191" t="s">
        <v>39</v>
      </c>
      <c r="B38" s="191"/>
      <c r="C38" s="191"/>
      <c r="D38" s="191"/>
      <c r="E38" s="191"/>
      <c r="F38" s="191"/>
      <c r="G38" s="191"/>
      <c r="H38" s="191"/>
      <c r="I38" s="191"/>
      <c r="J38" s="191"/>
      <c r="K38" s="21"/>
      <c r="L38" s="21"/>
    </row>
    <row r="39" spans="1:12" ht="20.25" customHeight="1">
      <c r="A39" s="192" t="s">
        <v>238</v>
      </c>
      <c r="B39" s="192"/>
      <c r="C39" s="192"/>
      <c r="D39" s="192"/>
      <c r="E39" s="192"/>
      <c r="F39" s="192"/>
      <c r="G39" s="192"/>
      <c r="H39" s="192"/>
      <c r="I39" s="192"/>
      <c r="J39" s="192"/>
      <c r="K39" s="20"/>
      <c r="L39" s="20"/>
    </row>
    <row r="40" spans="1:12" ht="15.75">
      <c r="A40" s="193" t="s">
        <v>40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20"/>
      <c r="L40" s="20"/>
    </row>
    <row r="41" spans="1:12" ht="33.75" customHeight="1">
      <c r="A41" s="189" t="s">
        <v>241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20"/>
      <c r="L41" s="20"/>
    </row>
    <row r="42" spans="1:12" ht="34.5" customHeight="1">
      <c r="A42" s="189" t="s">
        <v>41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20"/>
      <c r="L42" s="20"/>
    </row>
    <row r="43" spans="1:12" ht="32.25" customHeight="1">
      <c r="A43" s="189" t="s">
        <v>42</v>
      </c>
      <c r="B43" s="189"/>
      <c r="C43" s="189"/>
      <c r="D43" s="189"/>
      <c r="E43" s="189"/>
      <c r="F43" s="189"/>
      <c r="G43" s="189"/>
      <c r="H43" s="189"/>
      <c r="I43" s="189"/>
      <c r="J43" s="189"/>
      <c r="K43" s="20"/>
      <c r="L43" s="20"/>
    </row>
    <row r="44" spans="1:12" ht="18.75" customHeight="1">
      <c r="A44" s="190" t="s">
        <v>239</v>
      </c>
      <c r="B44" s="190"/>
      <c r="C44" s="190"/>
      <c r="D44" s="190"/>
      <c r="E44" s="190"/>
      <c r="F44" s="190"/>
      <c r="G44" s="190"/>
      <c r="H44" s="190"/>
      <c r="I44" s="190"/>
      <c r="J44" s="190"/>
      <c r="K44" s="20"/>
      <c r="L44" s="20"/>
    </row>
    <row r="45" spans="1:12" ht="18" customHeight="1">
      <c r="A45" s="189" t="s">
        <v>240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0" ht="12.75" customHeight="1">
      <c r="A46" s="188"/>
      <c r="B46" s="188"/>
      <c r="C46" s="188"/>
      <c r="D46" s="188"/>
      <c r="E46" s="188"/>
      <c r="F46" s="188"/>
      <c r="G46" s="188"/>
      <c r="H46" s="188"/>
      <c r="I46" s="188"/>
      <c r="J46" s="188"/>
    </row>
    <row r="47" spans="1:10" ht="12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</sheetData>
  <sheetProtection selectLockedCells="1" selectUnlockedCells="1"/>
  <mergeCells count="38">
    <mergeCell ref="H2:J2"/>
    <mergeCell ref="H3:J3"/>
    <mergeCell ref="H4:J4"/>
    <mergeCell ref="H5:J5"/>
    <mergeCell ref="A15:J15"/>
    <mergeCell ref="E16:G16"/>
    <mergeCell ref="E20:G20"/>
    <mergeCell ref="A21:C21"/>
    <mergeCell ref="D21:G21"/>
    <mergeCell ref="H6:J6"/>
    <mergeCell ref="H7:J7"/>
    <mergeCell ref="A13:J13"/>
    <mergeCell ref="A14:J14"/>
    <mergeCell ref="A24:C24"/>
    <mergeCell ref="D24:G24"/>
    <mergeCell ref="A25:C25"/>
    <mergeCell ref="D25:G25"/>
    <mergeCell ref="A22:C22"/>
    <mergeCell ref="D22:G22"/>
    <mergeCell ref="A23:C23"/>
    <mergeCell ref="D23:G23"/>
    <mergeCell ref="A32:J32"/>
    <mergeCell ref="A33:J35"/>
    <mergeCell ref="A36:J36"/>
    <mergeCell ref="A37:J37"/>
    <mergeCell ref="A26:C26"/>
    <mergeCell ref="D26:G26"/>
    <mergeCell ref="D27:G27"/>
    <mergeCell ref="A31:J31"/>
    <mergeCell ref="A46:J46"/>
    <mergeCell ref="A42:J42"/>
    <mergeCell ref="A43:J43"/>
    <mergeCell ref="A44:J44"/>
    <mergeCell ref="A45:L45"/>
    <mergeCell ref="A38:J38"/>
    <mergeCell ref="A39:J39"/>
    <mergeCell ref="A40:J40"/>
    <mergeCell ref="A41:J41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29.375" style="25" customWidth="1"/>
    <col min="2" max="2" width="16.25390625" style="25" customWidth="1"/>
    <col min="3" max="3" width="15.875" style="25" customWidth="1"/>
    <col min="4" max="4" width="16.25390625" style="25" customWidth="1"/>
    <col min="5" max="5" width="14.75390625" style="25" customWidth="1"/>
    <col min="6" max="6" width="16.125" style="25" customWidth="1"/>
    <col min="7" max="16384" width="9.125" style="25" customWidth="1"/>
  </cols>
  <sheetData>
    <row r="2" spans="1:6" ht="20.25">
      <c r="A2" s="277" t="s">
        <v>198</v>
      </c>
      <c r="B2" s="277"/>
      <c r="C2" s="277"/>
      <c r="D2" s="277"/>
      <c r="E2" s="277"/>
      <c r="F2" s="277"/>
    </row>
    <row r="4" spans="1:6" s="115" customFormat="1" ht="48.75" customHeight="1">
      <c r="A4" s="278" t="s">
        <v>171</v>
      </c>
      <c r="B4" s="279" t="s">
        <v>199</v>
      </c>
      <c r="C4" s="279" t="s">
        <v>200</v>
      </c>
      <c r="D4" s="279"/>
      <c r="E4" s="279" t="s">
        <v>201</v>
      </c>
      <c r="F4" s="279"/>
    </row>
    <row r="5" spans="1:6" s="115" customFormat="1" ht="55.5" customHeight="1">
      <c r="A5" s="278"/>
      <c r="B5" s="279"/>
      <c r="C5" s="146" t="s">
        <v>202</v>
      </c>
      <c r="D5" s="147" t="s">
        <v>176</v>
      </c>
      <c r="E5" s="146" t="s">
        <v>202</v>
      </c>
      <c r="F5" s="147" t="s">
        <v>176</v>
      </c>
    </row>
    <row r="6" spans="1:6" ht="18.7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</row>
    <row r="7" spans="1:6" ht="32.25" customHeight="1">
      <c r="A7" s="148" t="s">
        <v>203</v>
      </c>
      <c r="B7" s="149">
        <v>976.27</v>
      </c>
      <c r="C7" s="149">
        <v>976.27</v>
      </c>
      <c r="D7" s="149">
        <v>100</v>
      </c>
      <c r="E7" s="149">
        <v>976.27</v>
      </c>
      <c r="F7" s="149">
        <v>100</v>
      </c>
    </row>
    <row r="8" spans="1:6" s="120" customFormat="1" ht="18.75">
      <c r="A8" s="150" t="s">
        <v>40</v>
      </c>
      <c r="B8" s="151"/>
      <c r="C8" s="151"/>
      <c r="D8" s="151"/>
      <c r="E8" s="151"/>
      <c r="F8" s="151"/>
    </row>
    <row r="9" spans="1:6" ht="18.75">
      <c r="A9" s="152" t="s">
        <v>204</v>
      </c>
      <c r="B9" s="149">
        <v>976.27</v>
      </c>
      <c r="C9" s="149">
        <v>976.27</v>
      </c>
      <c r="D9" s="153">
        <v>100</v>
      </c>
      <c r="E9" s="149">
        <v>976.27</v>
      </c>
      <c r="F9" s="153">
        <v>100</v>
      </c>
    </row>
    <row r="10" spans="1:6" ht="28.5" customHeight="1">
      <c r="A10" s="152" t="s">
        <v>205</v>
      </c>
      <c r="B10" s="153"/>
      <c r="C10" s="153"/>
      <c r="D10" s="153"/>
      <c r="E10" s="153"/>
      <c r="F10" s="153"/>
    </row>
    <row r="11" spans="1:6" ht="35.25" customHeight="1">
      <c r="A11" s="152" t="s">
        <v>206</v>
      </c>
      <c r="B11" s="153"/>
      <c r="C11" s="153"/>
      <c r="D11" s="153"/>
      <c r="E11" s="153"/>
      <c r="F11" s="153"/>
    </row>
    <row r="12" spans="1:6" ht="35.25" customHeight="1">
      <c r="A12" s="152" t="s">
        <v>207</v>
      </c>
      <c r="B12" s="153"/>
      <c r="C12" s="153"/>
      <c r="D12" s="153"/>
      <c r="E12" s="153"/>
      <c r="F12" s="153"/>
    </row>
    <row r="13" spans="1:6" ht="28.5" customHeight="1">
      <c r="A13" s="152" t="s">
        <v>208</v>
      </c>
      <c r="B13" s="153"/>
      <c r="C13" s="153"/>
      <c r="D13" s="153"/>
      <c r="E13" s="153"/>
      <c r="F13" s="153"/>
    </row>
    <row r="14" spans="1:6" ht="60" customHeight="1">
      <c r="A14" s="148" t="s">
        <v>209</v>
      </c>
      <c r="B14" s="149">
        <v>13</v>
      </c>
      <c r="C14" s="149">
        <v>13</v>
      </c>
      <c r="D14" s="149">
        <v>100</v>
      </c>
      <c r="E14" s="149">
        <v>13</v>
      </c>
      <c r="F14" s="149">
        <v>100</v>
      </c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36.375" style="25" customWidth="1"/>
    <col min="2" max="2" width="16.25390625" style="25" customWidth="1"/>
    <col min="3" max="3" width="15.875" style="25" customWidth="1"/>
    <col min="4" max="4" width="16.25390625" style="25" customWidth="1"/>
    <col min="5" max="5" width="14.75390625" style="25" customWidth="1"/>
    <col min="6" max="6" width="16.125" style="25" customWidth="1"/>
    <col min="7" max="7" width="10.625" style="25" customWidth="1"/>
    <col min="8" max="16384" width="9.125" style="25" customWidth="1"/>
  </cols>
  <sheetData>
    <row r="2" spans="1:6" ht="20.25">
      <c r="A2" s="277" t="s">
        <v>210</v>
      </c>
      <c r="B2" s="277"/>
      <c r="C2" s="277"/>
      <c r="D2" s="277"/>
      <c r="E2" s="277"/>
      <c r="F2" s="277"/>
    </row>
    <row r="4" spans="1:6" ht="46.5" customHeight="1">
      <c r="A4" s="233" t="s">
        <v>171</v>
      </c>
      <c r="B4" s="237" t="s">
        <v>211</v>
      </c>
      <c r="C4" s="280" t="s">
        <v>200</v>
      </c>
      <c r="D4" s="280"/>
      <c r="E4" s="280" t="s">
        <v>201</v>
      </c>
      <c r="F4" s="280"/>
    </row>
    <row r="5" spans="1:6" ht="47.25" customHeight="1">
      <c r="A5" s="233"/>
      <c r="B5" s="237"/>
      <c r="C5" s="39" t="s">
        <v>212</v>
      </c>
      <c r="D5" s="38" t="s">
        <v>176</v>
      </c>
      <c r="E5" s="39" t="s">
        <v>212</v>
      </c>
      <c r="F5" s="38" t="s">
        <v>176</v>
      </c>
    </row>
    <row r="6" spans="1:6" ht="12.7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</row>
    <row r="7" spans="1:6" s="155" customFormat="1" ht="31.5">
      <c r="A7" s="117" t="s">
        <v>213</v>
      </c>
      <c r="B7" s="154">
        <v>75</v>
      </c>
      <c r="C7" s="154">
        <v>75</v>
      </c>
      <c r="D7" s="154">
        <v>100</v>
      </c>
      <c r="E7" s="154">
        <v>75</v>
      </c>
      <c r="F7" s="154">
        <v>100</v>
      </c>
    </row>
    <row r="8" spans="1:6" s="120" customFormat="1" ht="31.5">
      <c r="A8" s="136" t="s">
        <v>214</v>
      </c>
      <c r="B8" s="138"/>
      <c r="C8" s="138"/>
      <c r="D8" s="138"/>
      <c r="E8" s="138"/>
      <c r="F8" s="138"/>
    </row>
    <row r="9" spans="1:6" s="155" customFormat="1" ht="15.75">
      <c r="A9" s="156" t="s">
        <v>215</v>
      </c>
      <c r="B9" s="157">
        <v>0</v>
      </c>
      <c r="C9" s="157">
        <v>0</v>
      </c>
      <c r="D9" s="157">
        <v>0</v>
      </c>
      <c r="E9" s="157">
        <v>0</v>
      </c>
      <c r="F9" s="157">
        <v>0</v>
      </c>
    </row>
    <row r="10" spans="1:6" s="155" customFormat="1" ht="15.75">
      <c r="A10" s="158" t="s">
        <v>216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</row>
    <row r="11" spans="1:6" s="155" customFormat="1" ht="15.75">
      <c r="A11" s="159"/>
      <c r="B11" s="160"/>
      <c r="C11" s="160"/>
      <c r="D11" s="160"/>
      <c r="E11" s="160"/>
      <c r="F11" s="160"/>
    </row>
    <row r="12" spans="1:7" ht="12.75">
      <c r="A12" s="113"/>
      <c r="B12" s="113"/>
      <c r="C12" s="113"/>
      <c r="D12" s="113"/>
      <c r="E12" s="113"/>
      <c r="F12" s="113"/>
      <c r="G12" s="113"/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48.75390625" style="25" customWidth="1"/>
    <col min="2" max="2" width="34.875" style="25" customWidth="1"/>
    <col min="3" max="3" width="51.875" style="25" customWidth="1"/>
    <col min="4" max="4" width="19.25390625" style="25" customWidth="1"/>
    <col min="5" max="5" width="28.00390625" style="25" customWidth="1"/>
    <col min="6" max="16384" width="9.125" style="25" customWidth="1"/>
  </cols>
  <sheetData>
    <row r="1" spans="1:5" ht="38.25" customHeight="1">
      <c r="A1" s="282" t="s">
        <v>217</v>
      </c>
      <c r="B1" s="282"/>
      <c r="C1" s="282"/>
      <c r="D1" s="161"/>
      <c r="E1" s="161"/>
    </row>
    <row r="3" spans="1:5" ht="12.75" customHeight="1">
      <c r="A3" s="283" t="s">
        <v>218</v>
      </c>
      <c r="B3" s="284" t="s">
        <v>219</v>
      </c>
      <c r="C3" s="283" t="s">
        <v>220</v>
      </c>
      <c r="D3" s="162"/>
      <c r="E3" s="163"/>
    </row>
    <row r="4" spans="1:5" ht="41.25" customHeight="1">
      <c r="A4" s="283"/>
      <c r="B4" s="284"/>
      <c r="C4" s="283"/>
      <c r="D4" s="164"/>
      <c r="E4" s="163"/>
    </row>
    <row r="5" spans="1:5" ht="18.75">
      <c r="A5" s="165" t="s">
        <v>221</v>
      </c>
      <c r="B5" s="166"/>
      <c r="C5" s="167"/>
      <c r="D5" s="168"/>
      <c r="E5" s="168"/>
    </row>
    <row r="6" spans="1:5" s="172" customFormat="1" ht="18.75">
      <c r="A6" s="153" t="s">
        <v>222</v>
      </c>
      <c r="B6" s="169"/>
      <c r="C6" s="170"/>
      <c r="D6" s="171"/>
      <c r="E6" s="171"/>
    </row>
    <row r="7" spans="1:5" ht="18.75">
      <c r="A7" s="153" t="s">
        <v>223</v>
      </c>
      <c r="B7" s="169" t="s">
        <v>224</v>
      </c>
      <c r="C7" s="173">
        <v>1781.2</v>
      </c>
      <c r="D7" s="126"/>
      <c r="E7" s="126"/>
    </row>
    <row r="8" spans="1:5" ht="18.75">
      <c r="A8" s="152" t="s">
        <v>225</v>
      </c>
      <c r="B8" s="174"/>
      <c r="C8" s="153"/>
      <c r="D8" s="126"/>
      <c r="E8" s="126"/>
    </row>
    <row r="9" spans="1:3" ht="18.75">
      <c r="A9" s="153" t="s">
        <v>226</v>
      </c>
      <c r="B9" s="169" t="s">
        <v>224</v>
      </c>
      <c r="C9" s="173">
        <v>48</v>
      </c>
    </row>
    <row r="10" spans="1:3" ht="18.75">
      <c r="A10" s="153" t="s">
        <v>223</v>
      </c>
      <c r="B10" s="169" t="s">
        <v>224</v>
      </c>
      <c r="C10" s="173">
        <v>19</v>
      </c>
    </row>
    <row r="11" spans="1:3" ht="18.75">
      <c r="A11" s="153" t="s">
        <v>227</v>
      </c>
      <c r="B11" s="169" t="s">
        <v>224</v>
      </c>
      <c r="C11" s="173">
        <v>35</v>
      </c>
    </row>
    <row r="12" spans="1:3" ht="18.75">
      <c r="A12" s="175"/>
      <c r="B12" s="176"/>
      <c r="C12" s="177"/>
    </row>
    <row r="13" spans="1:3" ht="20.25">
      <c r="A13" s="281" t="s">
        <v>228</v>
      </c>
      <c r="B13" s="281"/>
      <c r="C13" s="281"/>
    </row>
    <row r="14" spans="1:3" ht="20.25">
      <c r="A14" s="178"/>
      <c r="B14" s="178"/>
      <c r="C14" s="178"/>
    </row>
    <row r="15" spans="1:5" ht="18.75">
      <c r="A15" s="179" t="s">
        <v>229</v>
      </c>
      <c r="B15" s="180"/>
      <c r="C15" s="181" t="s">
        <v>230</v>
      </c>
      <c r="D15" s="126"/>
      <c r="E15" s="182"/>
    </row>
    <row r="16" spans="1:5" ht="18.75">
      <c r="A16" s="179" t="s">
        <v>231</v>
      </c>
      <c r="B16" s="183" t="s">
        <v>5</v>
      </c>
      <c r="C16" s="181" t="s">
        <v>6</v>
      </c>
      <c r="D16" s="126"/>
      <c r="E16" s="184"/>
    </row>
    <row r="17" spans="1:3" ht="18.75">
      <c r="A17" s="179"/>
      <c r="B17" s="179"/>
      <c r="C17" s="179"/>
    </row>
    <row r="18" spans="1:3" ht="37.5">
      <c r="A18" s="185" t="s">
        <v>232</v>
      </c>
      <c r="B18" s="180"/>
      <c r="C18" s="179"/>
    </row>
    <row r="19" spans="1:3" ht="18.75">
      <c r="A19" s="179" t="s">
        <v>231</v>
      </c>
      <c r="B19" s="183" t="s">
        <v>5</v>
      </c>
      <c r="C19" s="181" t="s">
        <v>6</v>
      </c>
    </row>
    <row r="20" spans="1:3" ht="18.75">
      <c r="A20" s="179"/>
      <c r="B20" s="179"/>
      <c r="C20" s="179"/>
    </row>
    <row r="21" spans="1:3" ht="18.75">
      <c r="A21" s="179" t="s">
        <v>233</v>
      </c>
      <c r="B21" s="186"/>
      <c r="C21" s="187" t="s">
        <v>234</v>
      </c>
    </row>
    <row r="22" spans="1:3" ht="18.75">
      <c r="A22" s="175" t="s">
        <v>235</v>
      </c>
      <c r="B22" s="183" t="s">
        <v>5</v>
      </c>
      <c r="C22" s="181" t="s">
        <v>236</v>
      </c>
    </row>
    <row r="23" spans="1:3" ht="18.75">
      <c r="A23" s="175" t="s">
        <v>237</v>
      </c>
      <c r="B23" s="179"/>
      <c r="C23" s="179"/>
    </row>
    <row r="24" spans="1:3" ht="18.75">
      <c r="A24" s="179"/>
      <c r="B24" s="179"/>
      <c r="C24" s="179"/>
    </row>
    <row r="25" spans="1:3" ht="18.75">
      <c r="A25" s="179"/>
      <c r="B25" s="179"/>
      <c r="C25" s="179"/>
    </row>
    <row r="26" spans="1:3" ht="18.75">
      <c r="A26" s="179"/>
      <c r="B26" s="179"/>
      <c r="C26" s="179"/>
    </row>
  </sheetData>
  <sheetProtection selectLockedCells="1" selectUnlockedCells="1"/>
  <mergeCells count="5">
    <mergeCell ref="A13:C13"/>
    <mergeCell ref="A1:C1"/>
    <mergeCell ref="A3:A4"/>
    <mergeCell ref="B3:B4"/>
    <mergeCell ref="C3:C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zoomScaleSheetLayoutView="145" zoomScalePageLayoutView="0" workbookViewId="0" topLeftCell="A34">
      <selection activeCell="B6" sqref="B6"/>
    </sheetView>
  </sheetViews>
  <sheetFormatPr defaultColWidth="9.00390625" defaultRowHeight="12.75"/>
  <cols>
    <col min="1" max="1" width="78.125" style="0" customWidth="1"/>
    <col min="2" max="2" width="20.75390625" style="24" customWidth="1"/>
  </cols>
  <sheetData>
    <row r="1" spans="1:2" ht="20.25">
      <c r="A1" s="207" t="s">
        <v>43</v>
      </c>
      <c r="B1" s="207"/>
    </row>
    <row r="2" spans="1:2" ht="12.75">
      <c r="A2" s="25"/>
      <c r="B2" s="26"/>
    </row>
    <row r="3" spans="1:2" ht="15.75">
      <c r="A3" s="27" t="s">
        <v>44</v>
      </c>
      <c r="B3" s="28" t="s">
        <v>45</v>
      </c>
    </row>
    <row r="4" spans="1:2" ht="15.75">
      <c r="A4" s="29" t="s">
        <v>46</v>
      </c>
      <c r="B4" s="28">
        <v>61018250.1</v>
      </c>
    </row>
    <row r="5" spans="1:2" ht="15.75">
      <c r="A5" s="29" t="s">
        <v>47</v>
      </c>
      <c r="B5" s="28"/>
    </row>
    <row r="6" spans="1:2" ht="15.75">
      <c r="A6" s="30" t="s">
        <v>48</v>
      </c>
      <c r="B6" s="28">
        <v>70000000</v>
      </c>
    </row>
    <row r="7" spans="1:2" ht="15.75">
      <c r="A7" s="31" t="s">
        <v>49</v>
      </c>
      <c r="B7" s="32"/>
    </row>
    <row r="8" spans="1:2" ht="15.75">
      <c r="A8" s="31" t="s">
        <v>50</v>
      </c>
      <c r="B8" s="28">
        <v>58885555.58</v>
      </c>
    </row>
    <row r="9" spans="1:2" ht="15.75">
      <c r="A9" s="30" t="s">
        <v>51</v>
      </c>
      <c r="B9" s="28">
        <v>70000000</v>
      </c>
    </row>
    <row r="10" spans="1:2" ht="15.75">
      <c r="A10" s="31" t="s">
        <v>49</v>
      </c>
      <c r="B10" s="28"/>
    </row>
    <row r="11" spans="1:2" ht="15.75">
      <c r="A11" s="31" t="s">
        <v>50</v>
      </c>
      <c r="B11" s="28">
        <v>58885555.58</v>
      </c>
    </row>
    <row r="12" spans="1:2" ht="15.75">
      <c r="A12" s="33" t="s">
        <v>52</v>
      </c>
      <c r="B12" s="28">
        <v>-62288260.13</v>
      </c>
    </row>
    <row r="13" spans="1:2" ht="15.75">
      <c r="A13" s="34" t="s">
        <v>47</v>
      </c>
      <c r="B13" s="28"/>
    </row>
    <row r="14" spans="1:2" ht="31.5">
      <c r="A14" s="30" t="s">
        <v>53</v>
      </c>
      <c r="B14" s="28"/>
    </row>
    <row r="15" spans="1:2" ht="31.5">
      <c r="A15" s="30" t="s">
        <v>54</v>
      </c>
      <c r="B15" s="28">
        <v>3988.81</v>
      </c>
    </row>
    <row r="16" spans="1:2" ht="15.75">
      <c r="A16" s="34" t="s">
        <v>49</v>
      </c>
      <c r="B16" s="28"/>
    </row>
    <row r="17" spans="1:2" ht="15.75">
      <c r="A17" s="34" t="s">
        <v>55</v>
      </c>
      <c r="B17" s="28">
        <v>-115.78</v>
      </c>
    </row>
    <row r="18" spans="1:2" ht="15.75">
      <c r="A18" s="34" t="s">
        <v>56</v>
      </c>
      <c r="B18" s="28"/>
    </row>
    <row r="19" spans="1:2" ht="15.75">
      <c r="A19" s="34" t="s">
        <v>57</v>
      </c>
      <c r="B19" s="28"/>
    </row>
    <row r="20" spans="1:2" ht="15.75">
      <c r="A20" s="34" t="s">
        <v>58</v>
      </c>
      <c r="B20" s="28">
        <v>3255.7</v>
      </c>
    </row>
    <row r="21" spans="1:2" ht="15.75">
      <c r="A21" s="34" t="s">
        <v>59</v>
      </c>
      <c r="B21" s="28">
        <v>881.11</v>
      </c>
    </row>
    <row r="22" spans="1:2" ht="15.75">
      <c r="A22" s="34" t="s">
        <v>60</v>
      </c>
      <c r="B22" s="28"/>
    </row>
    <row r="23" spans="1:2" ht="15.75">
      <c r="A23" s="34" t="s">
        <v>61</v>
      </c>
      <c r="B23" s="28"/>
    </row>
    <row r="24" spans="1:2" ht="15.75">
      <c r="A24" s="34" t="s">
        <v>62</v>
      </c>
      <c r="B24" s="28"/>
    </row>
    <row r="25" spans="1:2" ht="15.75">
      <c r="A25" s="34" t="s">
        <v>63</v>
      </c>
      <c r="B25" s="28">
        <v>-32.24</v>
      </c>
    </row>
    <row r="26" spans="1:2" ht="15.75">
      <c r="A26" s="34" t="s">
        <v>64</v>
      </c>
      <c r="B26" s="28"/>
    </row>
    <row r="27" spans="1:2" ht="31.5">
      <c r="A27" s="30" t="s">
        <v>65</v>
      </c>
      <c r="B27" s="28">
        <v>170373.91</v>
      </c>
    </row>
    <row r="28" spans="1:2" ht="15.75">
      <c r="A28" s="34" t="s">
        <v>49</v>
      </c>
      <c r="B28" s="28"/>
    </row>
    <row r="29" spans="1:2" ht="15.75">
      <c r="A29" s="34" t="s">
        <v>66</v>
      </c>
      <c r="B29" s="28"/>
    </row>
    <row r="30" spans="1:2" ht="15.75">
      <c r="A30" s="34" t="s">
        <v>67</v>
      </c>
      <c r="B30" s="28"/>
    </row>
    <row r="31" spans="1:2" ht="15.75">
      <c r="A31" s="34" t="s">
        <v>68</v>
      </c>
      <c r="B31" s="28"/>
    </row>
    <row r="32" spans="1:2" ht="15.75">
      <c r="A32" s="34" t="s">
        <v>69</v>
      </c>
      <c r="B32" s="28"/>
    </row>
    <row r="33" spans="1:2" ht="15.75">
      <c r="A33" s="34" t="s">
        <v>70</v>
      </c>
      <c r="B33" s="28"/>
    </row>
    <row r="34" spans="1:2" ht="15.75">
      <c r="A34" s="34" t="s">
        <v>71</v>
      </c>
      <c r="B34" s="28"/>
    </row>
    <row r="35" spans="1:2" ht="15.75">
      <c r="A35" s="34" t="s">
        <v>72</v>
      </c>
      <c r="B35" s="28"/>
    </row>
    <row r="36" spans="1:2" ht="15.75">
      <c r="A36" s="34" t="s">
        <v>73</v>
      </c>
      <c r="B36" s="28"/>
    </row>
    <row r="37" spans="1:2" ht="15.75">
      <c r="A37" s="34" t="s">
        <v>74</v>
      </c>
      <c r="B37" s="28">
        <v>-230</v>
      </c>
    </row>
    <row r="38" spans="1:2" ht="15.75">
      <c r="A38" s="34" t="s">
        <v>75</v>
      </c>
      <c r="B38" s="28"/>
    </row>
    <row r="39" spans="1:2" ht="15.75">
      <c r="A39" s="29" t="s">
        <v>76</v>
      </c>
      <c r="B39" s="28">
        <v>497132.96</v>
      </c>
    </row>
    <row r="40" spans="1:2" ht="15.75">
      <c r="A40" s="34" t="s">
        <v>47</v>
      </c>
      <c r="B40" s="28"/>
    </row>
    <row r="41" spans="1:2" ht="15.75">
      <c r="A41" s="34" t="s">
        <v>77</v>
      </c>
      <c r="B41" s="28"/>
    </row>
    <row r="42" spans="1:2" ht="31.5">
      <c r="A42" s="30" t="s">
        <v>78</v>
      </c>
      <c r="B42" s="28">
        <v>449646.61</v>
      </c>
    </row>
    <row r="43" spans="1:2" ht="15.75">
      <c r="A43" s="31" t="s">
        <v>49</v>
      </c>
      <c r="B43" s="28"/>
    </row>
    <row r="44" spans="1:2" ht="15.75">
      <c r="A44" s="34" t="s">
        <v>79</v>
      </c>
      <c r="B44" s="28">
        <v>379228.81</v>
      </c>
    </row>
    <row r="45" spans="1:2" ht="15.75">
      <c r="A45" s="34" t="s">
        <v>80</v>
      </c>
      <c r="B45" s="28">
        <v>2066.28</v>
      </c>
    </row>
    <row r="46" spans="1:2" ht="15.75">
      <c r="A46" s="34" t="s">
        <v>81</v>
      </c>
      <c r="B46" s="28"/>
    </row>
    <row r="47" spans="1:2" ht="15.75">
      <c r="A47" s="34" t="s">
        <v>82</v>
      </c>
      <c r="B47" s="28"/>
    </row>
    <row r="48" spans="1:2" ht="15.75">
      <c r="A48" s="34" t="s">
        <v>83</v>
      </c>
      <c r="B48" s="28">
        <v>8581.51</v>
      </c>
    </row>
    <row r="49" spans="1:2" ht="15.75">
      <c r="A49" s="34" t="s">
        <v>84</v>
      </c>
      <c r="B49" s="28"/>
    </row>
    <row r="50" spans="1:2" ht="15.75">
      <c r="A50" s="34" t="s">
        <v>85</v>
      </c>
      <c r="B50" s="28"/>
    </row>
    <row r="51" spans="1:2" ht="15.75">
      <c r="A51" s="34" t="s">
        <v>86</v>
      </c>
      <c r="B51" s="28"/>
    </row>
    <row r="52" spans="1:2" ht="15.75">
      <c r="A52" s="34" t="s">
        <v>87</v>
      </c>
      <c r="B52" s="28"/>
    </row>
    <row r="53" spans="1:2" ht="15.75">
      <c r="A53" s="34" t="s">
        <v>88</v>
      </c>
      <c r="B53" s="28">
        <v>28208.43</v>
      </c>
    </row>
    <row r="54" spans="1:2" ht="15.75">
      <c r="A54" s="34" t="s">
        <v>89</v>
      </c>
      <c r="B54" s="28"/>
    </row>
    <row r="55" spans="1:2" ht="15.75">
      <c r="A55" s="34" t="s">
        <v>90</v>
      </c>
      <c r="B55" s="28"/>
    </row>
    <row r="56" spans="1:2" ht="15.75">
      <c r="A56" s="34" t="s">
        <v>91</v>
      </c>
      <c r="B56" s="28">
        <v>31561.58</v>
      </c>
    </row>
    <row r="57" spans="1:2" ht="47.25">
      <c r="A57" s="30" t="s">
        <v>92</v>
      </c>
      <c r="B57" s="28">
        <v>47486.35</v>
      </c>
    </row>
    <row r="58" spans="1:2" ht="15.75">
      <c r="A58" s="31" t="s">
        <v>49</v>
      </c>
      <c r="B58" s="28"/>
    </row>
    <row r="59" spans="1:2" ht="15.75">
      <c r="A59" s="34" t="s">
        <v>93</v>
      </c>
      <c r="B59" s="28"/>
    </row>
    <row r="60" spans="1:2" ht="15.75">
      <c r="A60" s="34" t="s">
        <v>94</v>
      </c>
      <c r="B60" s="28"/>
    </row>
    <row r="61" spans="1:2" ht="15.75">
      <c r="A61" s="34" t="s">
        <v>95</v>
      </c>
      <c r="B61" s="28"/>
    </row>
    <row r="62" spans="1:2" ht="15.75">
      <c r="A62" s="34" t="s">
        <v>96</v>
      </c>
      <c r="B62" s="28"/>
    </row>
    <row r="63" spans="1:2" ht="15.75">
      <c r="A63" s="34" t="s">
        <v>97</v>
      </c>
      <c r="B63" s="28"/>
    </row>
    <row r="64" spans="1:2" ht="15.75">
      <c r="A64" s="34" t="s">
        <v>98</v>
      </c>
      <c r="B64" s="28"/>
    </row>
    <row r="65" spans="1:2" ht="15.75">
      <c r="A65" s="34" t="s">
        <v>99</v>
      </c>
      <c r="B65" s="28"/>
    </row>
    <row r="66" spans="1:2" ht="15.75">
      <c r="A66" s="34" t="s">
        <v>100</v>
      </c>
      <c r="B66" s="28"/>
    </row>
    <row r="67" spans="1:2" ht="15.75">
      <c r="A67" s="34" t="s">
        <v>101</v>
      </c>
      <c r="B67" s="28"/>
    </row>
    <row r="68" spans="1:2" ht="15.75">
      <c r="A68" s="34" t="s">
        <v>102</v>
      </c>
      <c r="B68" s="28">
        <v>49344.35</v>
      </c>
    </row>
    <row r="69" spans="1:2" ht="15.75">
      <c r="A69" s="34" t="s">
        <v>103</v>
      </c>
      <c r="B69" s="28"/>
    </row>
    <row r="70" spans="1:2" ht="15.75">
      <c r="A70" s="34" t="s">
        <v>104</v>
      </c>
      <c r="B70" s="28">
        <v>-1858</v>
      </c>
    </row>
    <row r="71" spans="1:2" ht="15.75">
      <c r="A71" s="34" t="s">
        <v>105</v>
      </c>
      <c r="B71" s="28"/>
    </row>
  </sheetData>
  <sheetProtection selectLockedCells="1" selectUnlockedCells="1"/>
  <mergeCells count="1">
    <mergeCell ref="A1:B1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SheetLayoutView="100" zoomScalePageLayoutView="0" workbookViewId="0" topLeftCell="CJ1">
      <selection activeCell="DI36" sqref="DI36"/>
    </sheetView>
  </sheetViews>
  <sheetFormatPr defaultColWidth="0.875" defaultRowHeight="12.75"/>
  <cols>
    <col min="1" max="48" width="0" style="35" hidden="1" customWidth="1"/>
    <col min="49" max="112" width="0.875" style="35" customWidth="1"/>
    <col min="113" max="113" width="20.75390625" style="35" customWidth="1"/>
    <col min="114" max="127" width="0.875" style="35" customWidth="1"/>
    <col min="128" max="128" width="3.125" style="35" customWidth="1"/>
    <col min="129" max="131" width="2.75390625" style="35" customWidth="1"/>
    <col min="132" max="141" width="0.875" style="35" customWidth="1"/>
    <col min="142" max="142" width="2.00390625" style="35" customWidth="1"/>
    <col min="143" max="155" width="0.875" style="35" customWidth="1"/>
    <col min="156" max="156" width="2.125" style="35" customWidth="1"/>
    <col min="157" max="169" width="0.875" style="35" customWidth="1"/>
    <col min="170" max="170" width="3.625" style="35" customWidth="1"/>
    <col min="171" max="171" width="0.12890625" style="35" customWidth="1"/>
    <col min="172" max="183" width="0.875" style="35" customWidth="1"/>
    <col min="184" max="184" width="3.62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3.625" style="35" customWidth="1"/>
    <col min="213" max="214" width="0" style="35" hidden="1" customWidth="1"/>
    <col min="215" max="224" width="0.875" style="35" customWidth="1"/>
    <col min="225" max="225" width="11.375" style="35" customWidth="1"/>
    <col min="226" max="226" width="0" style="35" hidden="1" customWidth="1"/>
    <col min="227" max="227" width="1.00390625" style="35" customWidth="1"/>
    <col min="228" max="228" width="0" style="35" hidden="1" customWidth="1"/>
    <col min="229" max="229" width="6.75390625" style="35" customWidth="1"/>
    <col min="230" max="230" width="7.00390625" style="35" customWidth="1"/>
    <col min="231" max="231" width="0.74609375" style="35" customWidth="1"/>
    <col min="232" max="240" width="0" style="35" hidden="1" customWidth="1"/>
    <col min="241" max="16384" width="0.875" style="35" customWidth="1"/>
  </cols>
  <sheetData>
    <row r="1" spans="49:156" s="36" customFormat="1" ht="30" customHeight="1">
      <c r="AW1" s="236" t="s">
        <v>106</v>
      </c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</row>
    <row r="2" spans="1:256" s="39" customFormat="1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37" t="s">
        <v>44</v>
      </c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 t="s">
        <v>107</v>
      </c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3" t="s">
        <v>108</v>
      </c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 t="s">
        <v>109</v>
      </c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 t="s">
        <v>110</v>
      </c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40"/>
      <c r="IG2" s="41"/>
      <c r="IH2" s="41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43" customFormat="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4" t="s">
        <v>111</v>
      </c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 t="s">
        <v>112</v>
      </c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 t="s">
        <v>111</v>
      </c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 t="s">
        <v>112</v>
      </c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 t="s">
        <v>111</v>
      </c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5" t="s">
        <v>112</v>
      </c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G3" s="44"/>
      <c r="IH3" s="44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3" customFormat="1" ht="10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 t="s">
        <v>113</v>
      </c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 t="s">
        <v>114</v>
      </c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 t="s">
        <v>113</v>
      </c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 t="s">
        <v>114</v>
      </c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 t="s">
        <v>113</v>
      </c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45"/>
      <c r="HS4" s="234" t="s">
        <v>114</v>
      </c>
      <c r="HT4" s="234"/>
      <c r="HU4" s="234"/>
      <c r="HV4" s="234"/>
      <c r="HW4" s="45"/>
      <c r="HX4" s="45"/>
      <c r="HY4" s="45"/>
      <c r="HZ4" s="45"/>
      <c r="IA4" s="45"/>
      <c r="IB4" s="45"/>
      <c r="IC4" s="45"/>
      <c r="ID4" s="45"/>
      <c r="IE4" s="45"/>
      <c r="IF4" s="46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48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7"/>
      <c r="AX5" s="215" t="s">
        <v>115</v>
      </c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2">
        <f>DY5+EM5</f>
        <v>0</v>
      </c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13">
        <f>'3.1.'!DY5:EL5+'3.2.'!DY5:EL5+'3.3.'!DY5:EL5</f>
        <v>0</v>
      </c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>
        <f>'3.1.'!EM5:EZ5+'3.2.'!EM5:EZ5+'3.3.'!EM5:EZ5</f>
        <v>0</v>
      </c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>
        <f>FO5+GC5</f>
        <v>0</v>
      </c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>
        <f>'3.1.'!FO5:GB5+'3.2.'!FO5:GB5+'3.3.'!FO5:GB5</f>
        <v>0</v>
      </c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>
        <f>'3.1.'!GC5:GP5+'3.2.'!GC5:GP5+'3.3.'!GC5:GP5</f>
        <v>0</v>
      </c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>
        <f>HE5+HS5</f>
        <v>0</v>
      </c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4">
        <f>'3.1.'!HE5:HR5+'3.2.'!HE5:HR5+'3.3.'!HE5:HR5</f>
        <v>0</v>
      </c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49">
        <f>'3.1.'!HS5:IF5+'3.2.'!HS5:IF5+'3.3.'!HS5:IF5</f>
        <v>0</v>
      </c>
      <c r="HT5" s="50"/>
      <c r="HU5" s="230"/>
      <c r="HV5" s="230"/>
      <c r="HW5" s="50"/>
      <c r="HX5" s="50"/>
      <c r="HY5" s="50"/>
      <c r="HZ5" s="50"/>
      <c r="IA5" s="50"/>
      <c r="IB5" s="50"/>
      <c r="IC5" s="50"/>
      <c r="ID5" s="50"/>
      <c r="IE5" s="50"/>
      <c r="IF5" s="51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4" customFormat="1" ht="23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  <c r="AX6" s="229" t="s">
        <v>116</v>
      </c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7">
        <f>DJ8+DJ9+DJ10+DJ11+DJ12+DJ13</f>
        <v>13559500</v>
      </c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4">
        <f>SUM(DY8:EL13)</f>
        <v>13559500</v>
      </c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>
        <f>SUM(EM8:EZ13)</f>
        <v>0</v>
      </c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>
        <f>FA8+FA9+FA10+FA11+FA12+FA13</f>
        <v>16208300</v>
      </c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>
        <f>FO8+FO9+FO10+FO11+FO12+FO13</f>
        <v>16208300</v>
      </c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>
        <f>SUM(GC8:GP13)</f>
        <v>0</v>
      </c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>
        <f>GQ8+GQ9+GQ10+GQ11+GQ12+GQ13</f>
        <v>13711300</v>
      </c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5">
        <f>SUM(HE8:HR13)</f>
        <v>13711300</v>
      </c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4">
        <f>SUM(HS8:IF13)</f>
        <v>0</v>
      </c>
      <c r="HT6" s="224"/>
      <c r="HU6" s="224"/>
      <c r="HV6" s="224"/>
      <c r="HW6" s="55"/>
      <c r="HX6" s="55"/>
      <c r="HY6" s="55"/>
      <c r="HZ6" s="55"/>
      <c r="IA6" s="55"/>
      <c r="IB6" s="55"/>
      <c r="IC6" s="55"/>
      <c r="ID6" s="55"/>
      <c r="IE6" s="55"/>
      <c r="IF6" s="56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49:240" s="57" customFormat="1" ht="12.75" customHeight="1">
      <c r="AW7" s="58"/>
      <c r="AX7" s="217" t="s">
        <v>40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1"/>
      <c r="HT7" s="221"/>
      <c r="HU7" s="221"/>
      <c r="HV7" s="221"/>
      <c r="HW7" s="63"/>
      <c r="HX7" s="63"/>
      <c r="HY7" s="63"/>
      <c r="HZ7" s="63"/>
      <c r="IA7" s="63"/>
      <c r="IB7" s="63"/>
      <c r="IC7" s="63"/>
      <c r="ID7" s="63"/>
      <c r="IE7" s="63"/>
      <c r="IF7" s="64"/>
    </row>
    <row r="8" spans="49:240" s="52" customFormat="1" ht="29.25" customHeight="1">
      <c r="AW8" s="53"/>
      <c r="AX8" s="212" t="s">
        <v>117</v>
      </c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1" t="s">
        <v>118</v>
      </c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28">
        <f>DY8+EM8</f>
        <v>11440500</v>
      </c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10">
        <f>'3.1.'!DY8:EL8+'3.1.1.'!DY8:EL8</f>
        <v>11440500</v>
      </c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>
        <f>'3.1.'!EM8:EZ8</f>
        <v>0</v>
      </c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08">
        <f aca="true" t="shared" si="0" ref="FA8:FA13">FO8</f>
        <v>13821300</v>
      </c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10">
        <f>'3.1.'!FO8:GB8+'3.1.1.'!FO8:GB8</f>
        <v>13821300</v>
      </c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>
        <f>'3.1.'!GC8:GP8</f>
        <v>0</v>
      </c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08">
        <f aca="true" t="shared" si="1" ref="GQ8:GQ14">HE8+HS8</f>
        <v>11599900</v>
      </c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9">
        <f>'3.1.'!HE8:HR8+'3.1.1.'!HE8:HR8</f>
        <v>11599900</v>
      </c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10">
        <f>'3.1.'!HS8:IF8</f>
        <v>0</v>
      </c>
      <c r="HT8" s="210"/>
      <c r="HU8" s="210"/>
      <c r="HV8" s="210"/>
      <c r="HW8" s="68"/>
      <c r="HX8" s="68"/>
      <c r="HY8" s="68"/>
      <c r="HZ8" s="68"/>
      <c r="IA8" s="68"/>
      <c r="IB8" s="68"/>
      <c r="IC8" s="68"/>
      <c r="ID8" s="68"/>
      <c r="IE8" s="68"/>
      <c r="IF8" s="69"/>
    </row>
    <row r="9" spans="49:240" s="52" customFormat="1" ht="28.5" customHeight="1">
      <c r="AW9" s="53"/>
      <c r="AX9" s="212" t="s">
        <v>119</v>
      </c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1" t="s">
        <v>118</v>
      </c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28">
        <f aca="true" t="shared" si="2" ref="DJ9:DJ14">DY9+EM9</f>
        <v>599300</v>
      </c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10">
        <f>'3.1.'!DY9:EL9+'3.1.1.'!DY9:EL9</f>
        <v>599300</v>
      </c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>
        <f>'3.1.'!EM9:EZ9</f>
        <v>0</v>
      </c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08">
        <f t="shared" si="0"/>
        <v>587000</v>
      </c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10">
        <f>'3.1.'!FO9:GB9+'3.1.1.'!FO9:GB9</f>
        <v>587000</v>
      </c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>
        <f>'3.1.'!GC9:GP9</f>
        <v>0</v>
      </c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08">
        <f t="shared" si="1"/>
        <v>211400</v>
      </c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9">
        <f>'3.1.'!HE9:HR9+'3.1.1.'!HE9:HR9</f>
        <v>211400</v>
      </c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10">
        <f>'3.1.'!HS9:IF9</f>
        <v>0</v>
      </c>
      <c r="HT9" s="210"/>
      <c r="HU9" s="210"/>
      <c r="HV9" s="210"/>
      <c r="HW9" s="68"/>
      <c r="HX9" s="68"/>
      <c r="HY9" s="68"/>
      <c r="HZ9" s="68"/>
      <c r="IA9" s="68"/>
      <c r="IB9" s="68"/>
      <c r="IC9" s="68"/>
      <c r="ID9" s="68"/>
      <c r="IE9" s="68"/>
      <c r="IF9" s="69"/>
    </row>
    <row r="10" spans="49:240" s="52" customFormat="1" ht="78" customHeight="1">
      <c r="AW10" s="53"/>
      <c r="AX10" s="212" t="s">
        <v>120</v>
      </c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1" t="s">
        <v>118</v>
      </c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28">
        <f t="shared" si="2"/>
        <v>0</v>
      </c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10">
        <f>'3.1.'!DY10:EL10</f>
        <v>0</v>
      </c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>
        <f>'3.1.'!EM10:EZ10</f>
        <v>0</v>
      </c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08">
        <f t="shared" si="0"/>
        <v>0</v>
      </c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10">
        <f>'3.1.'!FO10:GB10</f>
        <v>0</v>
      </c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>
        <f>'3.1.'!GC10:GP10</f>
        <v>0</v>
      </c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08">
        <f t="shared" si="1"/>
        <v>0</v>
      </c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9">
        <f>'3.1.'!HE10:HR10</f>
        <v>0</v>
      </c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10">
        <f>'3.1.'!HS10:IE10</f>
        <v>0</v>
      </c>
      <c r="HT10" s="210"/>
      <c r="HU10" s="210"/>
      <c r="HV10" s="210"/>
      <c r="HW10" s="68"/>
      <c r="HX10" s="68"/>
      <c r="HY10" s="68"/>
      <c r="HZ10" s="68"/>
      <c r="IA10" s="68"/>
      <c r="IB10" s="68"/>
      <c r="IC10" s="68"/>
      <c r="ID10" s="68"/>
      <c r="IE10" s="68"/>
      <c r="IF10" s="69"/>
    </row>
    <row r="11" spans="49:240" s="52" customFormat="1" ht="29.25" customHeight="1">
      <c r="AW11" s="53"/>
      <c r="AX11" s="212" t="s">
        <v>121</v>
      </c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1" t="s">
        <v>122</v>
      </c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28">
        <f t="shared" si="2"/>
        <v>0</v>
      </c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10">
        <f>'3.3.'!DY8:EL8</f>
        <v>0</v>
      </c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>
        <f>'3.2.'!EM8:EZ8</f>
        <v>0</v>
      </c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08">
        <f t="shared" si="0"/>
        <v>0</v>
      </c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10">
        <f>'3.3.'!FO8:GB8</f>
        <v>0</v>
      </c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>
        <f>'3.2.'!GC8:GP8</f>
        <v>0</v>
      </c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08">
        <f t="shared" si="1"/>
        <v>0</v>
      </c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9">
        <f>'3.3.'!HE8:HR8</f>
        <v>0</v>
      </c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10">
        <f>'3.2.'!HS8:IF8</f>
        <v>0</v>
      </c>
      <c r="HT11" s="210"/>
      <c r="HU11" s="210"/>
      <c r="HV11" s="210"/>
      <c r="HW11" s="68"/>
      <c r="HX11" s="68"/>
      <c r="HY11" s="68"/>
      <c r="HZ11" s="68"/>
      <c r="IA11" s="68"/>
      <c r="IB11" s="68"/>
      <c r="IC11" s="68"/>
      <c r="ID11" s="68"/>
      <c r="IE11" s="68"/>
      <c r="IF11" s="69"/>
    </row>
    <row r="12" spans="49:240" s="52" customFormat="1" ht="63" customHeight="1">
      <c r="AW12" s="53"/>
      <c r="AX12" s="212" t="s">
        <v>123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1" t="s">
        <v>124</v>
      </c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28">
        <f t="shared" si="2"/>
        <v>1519700</v>
      </c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10">
        <f>'3.2.'!DY8:EL8</f>
        <v>1519700</v>
      </c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>
        <v>0</v>
      </c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08">
        <f t="shared" si="0"/>
        <v>1800000</v>
      </c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10">
        <f>'3.2.'!FO8:GB8</f>
        <v>1800000</v>
      </c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>
        <v>0</v>
      </c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08">
        <f t="shared" si="1"/>
        <v>1900000</v>
      </c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9">
        <f>'3.2.'!HE8:HR8</f>
        <v>1900000</v>
      </c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10">
        <v>0</v>
      </c>
      <c r="HT12" s="210"/>
      <c r="HU12" s="210"/>
      <c r="HV12" s="210"/>
      <c r="HW12" s="68"/>
      <c r="HX12" s="68"/>
      <c r="HY12" s="68"/>
      <c r="HZ12" s="68"/>
      <c r="IA12" s="68"/>
      <c r="IB12" s="68"/>
      <c r="IC12" s="68"/>
      <c r="ID12" s="68"/>
      <c r="IE12" s="68"/>
      <c r="IF12" s="69"/>
    </row>
    <row r="13" spans="49:240" s="52" customFormat="1" ht="21" customHeight="1">
      <c r="AW13" s="53"/>
      <c r="AX13" s="212" t="s">
        <v>125</v>
      </c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1" t="s">
        <v>124</v>
      </c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28">
        <f t="shared" si="2"/>
        <v>0</v>
      </c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10">
        <f>'3.3.'!DY9:EL9</f>
        <v>0</v>
      </c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08">
        <f t="shared" si="0"/>
        <v>0</v>
      </c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10">
        <f>'3.3.'!FO9:GB9</f>
        <v>0</v>
      </c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>
        <v>0</v>
      </c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08">
        <f t="shared" si="1"/>
        <v>0</v>
      </c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9">
        <f>'3.3.'!HE9:HR9</f>
        <v>0</v>
      </c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10"/>
      <c r="HT13" s="210"/>
      <c r="HU13" s="210"/>
      <c r="HV13" s="210"/>
      <c r="HW13" s="68"/>
      <c r="HX13" s="68"/>
      <c r="HY13" s="68"/>
      <c r="HZ13" s="68"/>
      <c r="IA13" s="68"/>
      <c r="IB13" s="68"/>
      <c r="IC13" s="68"/>
      <c r="ID13" s="68"/>
      <c r="IE13" s="68"/>
      <c r="IF13" s="69"/>
    </row>
    <row r="14" spans="1:256" s="54" customFormat="1" ht="24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47"/>
      <c r="AX14" s="229" t="s">
        <v>126</v>
      </c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7">
        <f t="shared" si="2"/>
        <v>13559500</v>
      </c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4">
        <f>SUM(DY16:EL28)</f>
        <v>13559500</v>
      </c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>
        <f>SUM(EM16:EZ28)</f>
        <v>0</v>
      </c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>
        <f>FO14+GC14</f>
        <v>16208300</v>
      </c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>
        <f>SUM(FO16:GB28)</f>
        <v>16208300</v>
      </c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>
        <f>SUM(GC16:GP28)</f>
        <v>0</v>
      </c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>
        <f t="shared" si="1"/>
        <v>14132600</v>
      </c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5">
        <f>SUM(HE16:HR28)</f>
        <v>14132600</v>
      </c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4">
        <f>SUM(HS16:IF28)</f>
        <v>0</v>
      </c>
      <c r="HT14" s="224"/>
      <c r="HU14" s="224"/>
      <c r="HV14" s="224"/>
      <c r="HW14" s="55"/>
      <c r="HX14" s="55"/>
      <c r="HY14" s="55"/>
      <c r="HZ14" s="55"/>
      <c r="IA14" s="55"/>
      <c r="IB14" s="55"/>
      <c r="IC14" s="55"/>
      <c r="ID14" s="55"/>
      <c r="IE14" s="55"/>
      <c r="IF14" s="56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49:240" s="57" customFormat="1" ht="12.75" customHeight="1">
      <c r="AW15" s="58"/>
      <c r="AX15" s="217" t="s">
        <v>40</v>
      </c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1"/>
      <c r="HT15" s="221"/>
      <c r="HU15" s="221"/>
      <c r="HV15" s="221"/>
      <c r="HW15" s="63"/>
      <c r="HX15" s="63"/>
      <c r="HY15" s="63"/>
      <c r="HZ15" s="63"/>
      <c r="IA15" s="63"/>
      <c r="IB15" s="63"/>
      <c r="IC15" s="63"/>
      <c r="ID15" s="63"/>
      <c r="IE15" s="63"/>
      <c r="IF15" s="64"/>
    </row>
    <row r="16" spans="49:240" s="52" customFormat="1" ht="18" customHeight="1">
      <c r="AW16" s="53"/>
      <c r="AX16" s="212" t="s">
        <v>127</v>
      </c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1" t="s">
        <v>128</v>
      </c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8">
        <f aca="true" t="shared" si="3" ref="DJ16:DJ28">DY16+EM16</f>
        <v>7370100</v>
      </c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0">
        <f>'3.1.'!DY14:EL14+'3.1.'!DY28:EL28+'3.1.'!DY42:EL42+'3.1.1.'!DY14:EL14+'3.1.1.'!DY28:EL28+'3.1.1.'!DY42:EL42+'3.2.'!DY11:EL11+'3.3.'!DY13:EL13</f>
        <v>7370100</v>
      </c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>
        <f>'3.1.'!EM14:EZ14+'3.1.'!EM28:EZ28+'3.2.'!EM11:EZ11+'3.3.'!EM13:EZ13</f>
        <v>0</v>
      </c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08">
        <f aca="true" t="shared" si="4" ref="FA16:FA28">FO16+GC16</f>
        <v>9151300</v>
      </c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10">
        <f>'3.1.'!FO14:GB14+'3.1.'!FO28:GB28+'3.1.'!FO42:GB42+'3.1.1.'!FO14:GB14+'3.1.1.'!FO28:GB28+'3.1.1.'!FO42:GB42+'3.2.'!FO11:GB11+'3.3.'!FO13:GB13</f>
        <v>9151300</v>
      </c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>
        <f>'3.1.'!GC14:GP14+'3.1.'!GC28:GP28+'3.2.'!GC11:GP11+'3.3.'!GC13:GP13</f>
        <v>0</v>
      </c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08">
        <f aca="true" t="shared" si="5" ref="GQ16:GQ28">HE16+HS16</f>
        <v>7416500</v>
      </c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9">
        <f>'3.1.'!HE14:HR14+'3.1.'!HE28:HR28+'3.1.'!HE42:HR42+'3.1.1.'!HE14:HR14+'3.1.1.'!HE28:HR28+'3.1.1.'!HE42:HR42+'3.2.'!HE11:HR11+'3.3.'!HE13:HR13+'3.3.'!HE27:HR27</f>
        <v>7416500</v>
      </c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10">
        <f>'3.1.'!HS14:IF14+'3.1.'!HS28:IF28+'3.2.'!HS11:IF11+'3.3.'!HS13:IF13</f>
        <v>0</v>
      </c>
      <c r="HT16" s="210"/>
      <c r="HU16" s="210"/>
      <c r="HV16" s="210"/>
      <c r="HW16" s="68"/>
      <c r="HX16" s="68"/>
      <c r="HY16" s="68"/>
      <c r="HZ16" s="68"/>
      <c r="IA16" s="68"/>
      <c r="IB16" s="68"/>
      <c r="IC16" s="68"/>
      <c r="ID16" s="68"/>
      <c r="IE16" s="68"/>
      <c r="IF16" s="69"/>
    </row>
    <row r="17" spans="49:240" s="52" customFormat="1" ht="12.75" customHeight="1">
      <c r="AW17" s="53"/>
      <c r="AX17" s="212" t="s">
        <v>129</v>
      </c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1" t="s">
        <v>130</v>
      </c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8">
        <f t="shared" si="3"/>
        <v>160400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0">
        <f>'3.1.'!DY15:EL15+'3.1.'!DY29:EL29+'3.1.'!DY43:EL43+'3.1.1.'!DY15:EL15+'3.1.1.'!DY29:EL29+'3.1.1.'!DY43:EL43+'3.2.'!DY12:EL12+'3.3.'!DY14:EL14</f>
        <v>160400</v>
      </c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>
        <f>'3.1.'!EM15:EZ15+'3.1.'!EM29:EZ29+'3.2.'!EM12:EZ12+'3.3.'!EM14:EZ14</f>
        <v>0</v>
      </c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08">
        <f t="shared" si="4"/>
        <v>160400</v>
      </c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10">
        <f>'3.1.'!FO15:GB15+'3.1.'!FO29:GB29+'3.1.'!FO43:GB43+'3.1.1.'!FO15:GB15+'3.1.1.'!FO29:GB29+'3.1.1.'!FO43:GB43+'3.2.'!FO12:GB12+'3.3.'!FO14:GB14</f>
        <v>160400</v>
      </c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>
        <f>'3.1.'!GC15:GP15+'3.1.'!GC29:GP29+'3.2.'!GC12:GP12+'3.3.'!GC14:GP14</f>
        <v>0</v>
      </c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08">
        <f t="shared" si="5"/>
        <v>160400</v>
      </c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09">
        <f>'3.1.'!HE15:HR15+'3.1.'!HE29:HR29+'3.1.'!HE43:HR43+'3.1.1.'!HE15:HR15+'3.1.1.'!HE29:HR29+'3.1.1.'!HE43:HR43+'3.2.'!HE12:HR12+'3.3.'!HE14:HR14+'3.3.'!HE28:HR28</f>
        <v>160400</v>
      </c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10">
        <f>'3.1.'!HS15:IF15+'3.1.'!HS29:IF29+'3.2.'!HS12:IF12+'3.3.'!HS14:IF14</f>
        <v>0</v>
      </c>
      <c r="HT17" s="210"/>
      <c r="HU17" s="210"/>
      <c r="HV17" s="210"/>
      <c r="HW17" s="68"/>
      <c r="HX17" s="68"/>
      <c r="HY17" s="68"/>
      <c r="HZ17" s="68"/>
      <c r="IA17" s="68"/>
      <c r="IB17" s="68"/>
      <c r="IC17" s="68"/>
      <c r="ID17" s="68"/>
      <c r="IE17" s="68"/>
      <c r="IF17" s="69"/>
    </row>
    <row r="18" spans="49:240" s="52" customFormat="1" ht="12.75" customHeight="1">
      <c r="AW18" s="53"/>
      <c r="AX18" s="212" t="s">
        <v>131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1" t="s">
        <v>132</v>
      </c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8">
        <f t="shared" si="3"/>
        <v>2225800</v>
      </c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0">
        <f>'3.1.'!DY16:EL16+'3.1.'!DY30:EL30+'3.1.'!DY44:EL44+'3.1.1.'!DY16:EL16+'3.1.1.'!DY30:EL30+'3.1.1.'!DY44:EL44+'3.2.'!DY13:EL13+'3.3.'!DY15:EL15</f>
        <v>2225800</v>
      </c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>
        <f>'3.1.'!EM16:EZ16+'3.1.'!EM30:EZ30+'3.2.'!EM13:EZ13+'3.3.'!EM15:EZ15</f>
        <v>0</v>
      </c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08">
        <f t="shared" si="4"/>
        <v>2763800</v>
      </c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10">
        <f>'3.1.'!FO16:GB16+'3.1.'!FO30:GB30+'3.1.'!FO44:GB44+'3.1.1.'!FO16:GB16+'3.1.1.'!FO30:GB30+'3.1.1.'!FO44:GB44+'3.2.'!FO13:GB13+'3.3.'!FO15:GB15</f>
        <v>2763800</v>
      </c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>
        <f>'3.1.'!GC16:GP16+'3.1.'!GC30:GP30+'3.2.'!GC13:GP13+'3.3.'!GC15:GP15</f>
        <v>0</v>
      </c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08">
        <f t="shared" si="5"/>
        <v>2239800</v>
      </c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09">
        <f>'3.1.'!HE16:HR16+'3.1.'!HE30:HR30+'3.1.'!HE44:HR44+'3.1.1.'!HE16:HR16+'3.1.1.'!HE30:HR30+'3.1.1.'!HE44:HR44+'3.2.'!HE13:HR13+'3.3.'!HE15:HR15+'3.3.'!HE29:HR29</f>
        <v>2239800</v>
      </c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10">
        <f>'3.1.'!HS16:IF16+'3.1.'!HS30:IF30+'3.2.'!HS13:IF13+'3.3.'!HS15:IF15</f>
        <v>0</v>
      </c>
      <c r="HT18" s="210"/>
      <c r="HU18" s="210"/>
      <c r="HV18" s="210"/>
      <c r="HW18" s="68"/>
      <c r="HX18" s="68"/>
      <c r="HY18" s="68"/>
      <c r="HZ18" s="68"/>
      <c r="IA18" s="68"/>
      <c r="IB18" s="68"/>
      <c r="IC18" s="68"/>
      <c r="ID18" s="68"/>
      <c r="IE18" s="68"/>
      <c r="IF18" s="69"/>
    </row>
    <row r="19" spans="49:240" s="52" customFormat="1" ht="12.75" customHeight="1">
      <c r="AW19" s="53"/>
      <c r="AX19" s="212" t="s">
        <v>133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1" t="s">
        <v>134</v>
      </c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8">
        <f t="shared" si="3"/>
        <v>49800</v>
      </c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0">
        <f>'3.1.'!DY17:EL17+'3.1.'!DY31:EL31+'3.1.'!DY45:EL45+'3.1.1.'!DY17:EL17+'3.1.1.'!DY31:EL31+'3.1.1.'!DY45:EL45+'3.2.'!DY14:EL14+'3.3.'!DY16:EL16</f>
        <v>49800</v>
      </c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>
        <f>'3.1.'!EM17:EZ17+'3.1.'!EM31:EZ31+'3.2.'!EM14:EZ14+'3.3.'!EM16:EZ16</f>
        <v>0</v>
      </c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08">
        <f t="shared" si="4"/>
        <v>49800</v>
      </c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10">
        <f>'3.1.'!FO17:GB17+'3.1.'!FO31:GB31+'3.1.'!FO45:GB45+'3.1.1.'!FO17:GB17+'3.1.1.'!FO31:GB31+'3.1.1.'!FO45:GB45+'3.2.'!FO14:GB14+'3.3.'!FO16:GB16</f>
        <v>49800</v>
      </c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>
        <f>'3.1.'!GC17:GP17+'3.1.'!GC31:GP31+'3.2.'!GC14:GP14+'3.3.'!GC16:GP16</f>
        <v>0</v>
      </c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08">
        <f t="shared" si="5"/>
        <v>49800</v>
      </c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09">
        <f>'3.1.'!HE17:HR17+'3.1.'!HE31:HR31+'3.1.'!HE45:HR45+'3.1.1.'!HE17:HR17+'3.1.1.'!HE31:HR31+'3.1.1.'!HE45:HR45+'3.2.'!HE14:HR14+'3.3.'!HE16:HR16+'3.3.'!HE30:HR30</f>
        <v>49800</v>
      </c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10">
        <f>'3.1.'!HS17:IF17+'3.1.'!HS31:IF31+'3.2.'!HS14:IF14+'3.3.'!HS16:IF16</f>
        <v>0</v>
      </c>
      <c r="HT19" s="210"/>
      <c r="HU19" s="210"/>
      <c r="HV19" s="210"/>
      <c r="HW19" s="68"/>
      <c r="HX19" s="68"/>
      <c r="HY19" s="68"/>
      <c r="HZ19" s="68"/>
      <c r="IA19" s="68"/>
      <c r="IB19" s="68"/>
      <c r="IC19" s="68"/>
      <c r="ID19" s="68"/>
      <c r="IE19" s="68"/>
      <c r="IF19" s="69"/>
    </row>
    <row r="20" spans="49:240" s="52" customFormat="1" ht="12.75" customHeight="1">
      <c r="AW20" s="53"/>
      <c r="AX20" s="212" t="s">
        <v>135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1" t="s">
        <v>136</v>
      </c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8">
        <f t="shared" si="3"/>
        <v>9000</v>
      </c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0">
        <f>'3.1.'!DY18:EL18+'3.1.'!DY32:EL32+'3.1.'!DY46:EL46+'3.1.1.'!DY18:EL18+'3.1.1.'!DY32:EL32+'3.1.1.'!DY46:EL46+'3.2.'!DY15:EL15+'3.3.'!DY17:EL17</f>
        <v>9000</v>
      </c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>
        <f>'3.1.'!EM18:EZ18+'3.1.'!EM32:EZ32+'3.2.'!EM15:EZ15+'3.3.'!EM17:EZ17</f>
        <v>0</v>
      </c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08">
        <f t="shared" si="4"/>
        <v>9000</v>
      </c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10">
        <f>'3.1.'!FO18:GB18+'3.1.'!FO32:GB32+'3.1.'!FO46:GB46+'3.1.1.'!FO18:GB18+'3.1.1.'!FO32:GB32+'3.1.1.'!FO46:GB46+'3.2.'!FO15:GB15+'3.3.'!FO17:GB17</f>
        <v>9000</v>
      </c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>
        <f>'3.1.'!GC18:GP18+'3.1.'!GC32:GP32+'3.2.'!GC15:GP15+'3.3.'!GC17:GP17</f>
        <v>0</v>
      </c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08">
        <f t="shared" si="5"/>
        <v>9000</v>
      </c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9">
        <f>'3.1.'!HE18:HR18+'3.1.'!HE32:HR32+'3.1.'!HE46:HR46+'3.1.1.'!HE18:HR18+'3.1.1.'!HE32:HR32+'3.1.1.'!HE46:HR46+'3.2.'!HE15:HR15+'3.3.'!HE17:HR17+'3.3.'!HE31:HR31</f>
        <v>9000</v>
      </c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10">
        <f>'3.1.'!HS18:IF18+'3.1.'!HS32:IF32+'3.2.'!HS15:IF15+'3.3.'!HS17:IF17</f>
        <v>0</v>
      </c>
      <c r="HT20" s="210"/>
      <c r="HU20" s="210"/>
      <c r="HV20" s="210"/>
      <c r="HW20" s="68"/>
      <c r="HX20" s="68"/>
      <c r="HY20" s="68"/>
      <c r="HZ20" s="68"/>
      <c r="IA20" s="68"/>
      <c r="IB20" s="68"/>
      <c r="IC20" s="68"/>
      <c r="ID20" s="68"/>
      <c r="IE20" s="68"/>
      <c r="IF20" s="69"/>
    </row>
    <row r="21" spans="49:240" s="52" customFormat="1" ht="12.75" customHeight="1">
      <c r="AW21" s="53"/>
      <c r="AX21" s="212" t="s">
        <v>137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1" t="s">
        <v>138</v>
      </c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8">
        <f t="shared" si="3"/>
        <v>1153400</v>
      </c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0">
        <f>'3.1.'!DY19:EL19+'3.1.'!DY33:EL33+'3.1.'!DY47:EL47+'3.1.1.'!DY19:EL19+'3.1.1.'!DY33:EL33+'3.1.1.'!DY47:EL47+'3.2.'!DY16:EL16+'3.3.'!DY18:EL18</f>
        <v>1153400</v>
      </c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>
        <f>'3.1.'!EM19:EZ19+'3.1.'!EM33:EZ33+'3.2.'!EM16:EZ16+'3.3.'!EM18:EZ18</f>
        <v>0</v>
      </c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08">
        <f t="shared" si="4"/>
        <v>1202800</v>
      </c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10">
        <f>'3.1.'!FO19:GB19+'3.1.'!FO33:GB33+'3.1.'!FO47:GB47+'3.1.1.'!FO19:GB19+'3.1.1.'!FO33:GB33+'3.1.1.'!FO47:GB47+'3.2.'!FO16:GB16+'3.3.'!FO18:GB18</f>
        <v>1202800</v>
      </c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>
        <f>'3.1.'!GC19:GP19+'3.1.'!GC33:GP33+'3.2.'!GC16:GP16+'3.3.'!GC18:GP18</f>
        <v>0</v>
      </c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08">
        <f t="shared" si="5"/>
        <v>1250000</v>
      </c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9">
        <f>'3.1.'!HE19:HR19+'3.1.'!HE33:HR33+'3.1.'!HE47:HR47+'3.1.1.'!HE19:HR19+'3.1.1.'!HE33:HR33+'3.1.1.'!HE47:HR47+'3.2.'!HE16:HR16+'3.3.'!HE18:HR18+'3.3.'!HE32:HR32</f>
        <v>1250000</v>
      </c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10">
        <f>'3.1.'!HS19:IF19+'3.1.'!HS33:IF33+'3.2.'!HS16:IF16+'3.3.'!HS18:IF18</f>
        <v>0</v>
      </c>
      <c r="HT21" s="210"/>
      <c r="HU21" s="210"/>
      <c r="HV21" s="210"/>
      <c r="HW21" s="68"/>
      <c r="HX21" s="68"/>
      <c r="HY21" s="68"/>
      <c r="HZ21" s="68"/>
      <c r="IA21" s="68"/>
      <c r="IB21" s="68"/>
      <c r="IC21" s="68"/>
      <c r="ID21" s="68"/>
      <c r="IE21" s="68"/>
      <c r="IF21" s="69"/>
    </row>
    <row r="22" spans="49:240" s="52" customFormat="1" ht="12.75" customHeight="1">
      <c r="AW22" s="53"/>
      <c r="AX22" s="212" t="s">
        <v>139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1" t="s">
        <v>140</v>
      </c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8">
        <f t="shared" si="3"/>
        <v>0</v>
      </c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0">
        <f>'3.1.'!DY20:EL20+'3.1.'!DY34:EL34+'3.1.'!DY48:EL48+'3.1.1.'!DY20:EL20+'3.1.1.'!DY34:EL34+'3.1.1.'!DY48:EL48+'3.2.'!DY17:EL17+'3.3.'!DY19:EL19</f>
        <v>0</v>
      </c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>
        <f>'3.1.'!EM20:EZ20+'3.1.'!EM34:EZ34+'3.2.'!EM17:EZ17+'3.3.'!EM19:EZ19</f>
        <v>0</v>
      </c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08">
        <f t="shared" si="4"/>
        <v>0</v>
      </c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10">
        <f>'3.1.'!FO20:GB20+'3.1.'!FO34:GB34+'3.1.'!FO48:GB48+'3.1.1.'!FO20:GB20+'3.1.1.'!FO34:GB34+'3.1.1.'!FO48:GB48+'3.2.'!FO17:GB17+'3.3.'!FO19:GB19</f>
        <v>0</v>
      </c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>
        <f>'3.1.'!GC20:GP20+'3.1.'!GC34:GP34+'3.2.'!GC17:GP17+'3.3.'!GC19:GP19</f>
        <v>0</v>
      </c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08">
        <f t="shared" si="5"/>
        <v>0</v>
      </c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9">
        <f>'3.1.'!HE20:HR20+'3.1.'!HE34:HR34+'3.1.'!HE48:HR48+'3.1.1.'!HE20:HR20+'3.1.1.'!HE34:HR34+'3.1.1.'!HE48:HR48+'3.2.'!HE17:HR17+'3.3.'!HE19:HR19+'3.3.'!HE33:HR33</f>
        <v>0</v>
      </c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10">
        <f>'3.1.'!HS20:IF20+'3.1.'!HS34:IF34+'3.2.'!HS17:IF17+'3.3.'!HS19:IF19</f>
        <v>0</v>
      </c>
      <c r="HT22" s="210"/>
      <c r="HU22" s="210"/>
      <c r="HV22" s="210"/>
      <c r="HW22" s="68"/>
      <c r="HX22" s="68"/>
      <c r="HY22" s="68"/>
      <c r="HZ22" s="68"/>
      <c r="IA22" s="68"/>
      <c r="IB22" s="68"/>
      <c r="IC22" s="68"/>
      <c r="ID22" s="68"/>
      <c r="IE22" s="68"/>
      <c r="IF22" s="69"/>
    </row>
    <row r="23" spans="49:240" s="52" customFormat="1" ht="12.75" customHeight="1">
      <c r="AW23" s="53"/>
      <c r="AX23" s="212" t="s">
        <v>141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1" t="s">
        <v>142</v>
      </c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8">
        <f t="shared" si="3"/>
        <v>216500</v>
      </c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0">
        <f>'3.1.'!DY21:EL21+'3.1.'!DY35:EL35+'3.1.'!DY49:EL49+'3.1.1.'!DY21:EL21+'3.1.1.'!DY35:EL35+'3.1.1.'!DY49:EL49+'3.2.'!DY18:EL18+'3.3.'!DY20:EL20</f>
        <v>216500</v>
      </c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>
        <f>'3.1.'!EM21:EZ21+'3.1.'!EM35:EZ35+'3.2.'!EM18:EZ18+'3.3.'!EM20:EZ20</f>
        <v>0</v>
      </c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08">
        <f t="shared" si="4"/>
        <v>216500</v>
      </c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10">
        <f>'3.1.'!FO21:GB21+'3.1.'!FO35:GB35+'3.1.'!FO49:GB49+'3.1.1.'!FO21:GB21+'3.1.1.'!FO35:GB35+'3.1.1.'!FO49:GB49+'3.2.'!FO18:GB18+'3.3.'!FO20:GB20</f>
        <v>216500</v>
      </c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>
        <f>'3.1.'!GC21:GP21+'3.1.'!GC35:GP35+'3.2.'!GC18:GP18+'3.3.'!GC20:GP20</f>
        <v>0</v>
      </c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08">
        <f t="shared" si="5"/>
        <v>216500</v>
      </c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9">
        <f>'3.1.'!HE21:HR21+'3.1.'!HE35:HR35+'3.1.'!HE49:HR49+'3.1.1.'!HE21:HR21+'3.1.1.'!HE35:HR35+'3.1.1.'!HE49:HR49+'3.2.'!HE18:HR18+'3.3.'!HE20:HR20+'3.3.'!HE34:HR34</f>
        <v>216500</v>
      </c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10">
        <f>'3.1.'!HS21:IF21+'3.1.'!HS35:IF35+'3.2.'!HS18:IF18+'3.3.'!HS20:IF20</f>
        <v>0</v>
      </c>
      <c r="HT23" s="210"/>
      <c r="HU23" s="210"/>
      <c r="HV23" s="210"/>
      <c r="HW23" s="68"/>
      <c r="HX23" s="68"/>
      <c r="HY23" s="68"/>
      <c r="HZ23" s="68"/>
      <c r="IA23" s="68"/>
      <c r="IB23" s="68"/>
      <c r="IC23" s="68"/>
      <c r="ID23" s="68"/>
      <c r="IE23" s="68"/>
      <c r="IF23" s="69"/>
    </row>
    <row r="24" spans="49:240" s="52" customFormat="1" ht="12.75" customHeight="1">
      <c r="AW24" s="53"/>
      <c r="AX24" s="212" t="s">
        <v>143</v>
      </c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1" t="s">
        <v>144</v>
      </c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8">
        <f t="shared" si="3"/>
        <v>268200</v>
      </c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0">
        <f>'3.1.'!DY22:EL22+'3.1.'!DY36:EL36+'3.1.'!DY50:EL50+'3.1.1.'!DY22:EL22+'3.1.1.'!DY36:EL36+'3.1.1.'!DY50:EL50+'3.2.'!DY19:EL19+'3.3.'!DY21:EL21</f>
        <v>268200</v>
      </c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>
        <f>'3.1.'!EM22:EZ22+'3.1.'!EM36:EZ36+'3.2.'!EM19:EZ19+'3.3.'!EM21:EZ21</f>
        <v>0</v>
      </c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08">
        <f t="shared" si="4"/>
        <v>239700</v>
      </c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10">
        <f>'3.1.'!FO22:GB22+'3.1.'!FO36:GB36+'3.1.'!FO50:GB50+'3.1.1.'!FO22:GB22+'3.1.1.'!FO36:GB36+'3.1.1.'!FO50:GB50+'3.2.'!FO19:GB19+'3.3.'!FO21:GB21</f>
        <v>239700</v>
      </c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>
        <f>'3.1.'!GC22:GP22+'3.1.'!GC36:GP36+'3.2.'!GC19:GP19+'3.3.'!GC21:GP21</f>
        <v>0</v>
      </c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08">
        <f t="shared" si="5"/>
        <v>256400</v>
      </c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9">
        <f>'3.1.'!HE22:HR22+'3.1.'!HE36:HR36+'3.1.'!HE50:HR50+'3.1.1.'!HE22:HR22+'3.1.1.'!HE36:HR36+'3.1.1.'!HE50:HR50+'3.2.'!HE19:HR19+'3.3.'!HE21:HR21+'3.3.'!HE35:HR35</f>
        <v>256400</v>
      </c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10">
        <f>'3.1.'!HS22:IF22+'3.1.'!HS36:IF36+'3.2.'!HS19:IF19+'3.3.'!HS21:IF21</f>
        <v>0</v>
      </c>
      <c r="HT24" s="210"/>
      <c r="HU24" s="210"/>
      <c r="HV24" s="210"/>
      <c r="HW24" s="68"/>
      <c r="HX24" s="68"/>
      <c r="HY24" s="68"/>
      <c r="HZ24" s="68"/>
      <c r="IA24" s="68"/>
      <c r="IB24" s="68"/>
      <c r="IC24" s="68"/>
      <c r="ID24" s="68"/>
      <c r="IE24" s="68"/>
      <c r="IF24" s="69"/>
    </row>
    <row r="25" spans="49:240" s="52" customFormat="1" ht="12.75" customHeight="1">
      <c r="AW25" s="53"/>
      <c r="AX25" s="212" t="s">
        <v>145</v>
      </c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1" t="s">
        <v>146</v>
      </c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8">
        <f t="shared" si="3"/>
        <v>365800</v>
      </c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0">
        <f>'3.1.'!DY23:EL23+'3.1.'!DY37:EL37+'3.1.'!DY51:EL51+'3.1.1.'!DY23:EL23+'3.1.1.'!DY37:EL37+'3.1.1.'!DY51:EL51+'3.2.'!DY20:EL20+'3.3.'!DY22:EL22</f>
        <v>365800</v>
      </c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>
        <f>'3.1.'!EM23:EZ23+'3.1.'!EM37:EZ37+'3.2.'!EM20:EZ20+'3.3.'!EM22:EZ22</f>
        <v>0</v>
      </c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08">
        <f t="shared" si="4"/>
        <v>382000</v>
      </c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10">
        <f>'3.1.'!FO23:GB23+'3.1.'!FO37:GB37+'3.1.'!FO51:GB51+'3.1.1.'!FO23:GB23+'3.1.1.'!FO37:GB37+'3.1.1.'!FO51:GB51+'3.2.'!FO20:GB20+'3.3.'!FO22:GB22</f>
        <v>382000</v>
      </c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>
        <f>'3.1.'!GC23:GP23+'3.1.'!GC37:GP37+'3.2.'!GC20:GP20+'3.3.'!GC22:GP22</f>
        <v>0</v>
      </c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08">
        <f t="shared" si="5"/>
        <v>411000</v>
      </c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09">
        <f>'3.1.'!HE23:HR23+'3.1.'!HE37:HR37+'3.1.'!HE51:HR51+'3.1.1.'!HE23:HR23+'3.1.1.'!HE37:HR37+'3.1.1.'!HE51:HR51+'3.2.'!HE20:HR20+'3.3.'!HE22:HR22+'3.3.'!HE36:HR36</f>
        <v>411000</v>
      </c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10">
        <f>'3.1.'!HS23:IF23+'3.1.'!HS37:IF37+'3.2.'!HS20:IF20+'3.3.'!HS22:IF22</f>
        <v>0</v>
      </c>
      <c r="HT25" s="210"/>
      <c r="HU25" s="210"/>
      <c r="HV25" s="210"/>
      <c r="HW25" s="68"/>
      <c r="HX25" s="68"/>
      <c r="HY25" s="68"/>
      <c r="HZ25" s="68"/>
      <c r="IA25" s="68"/>
      <c r="IB25" s="68"/>
      <c r="IC25" s="68"/>
      <c r="ID25" s="68"/>
      <c r="IE25" s="68"/>
      <c r="IF25" s="69"/>
    </row>
    <row r="26" spans="49:240" s="52" customFormat="1" ht="12.75" customHeight="1">
      <c r="AW26" s="53"/>
      <c r="AX26" s="212" t="s">
        <v>147</v>
      </c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1" t="s">
        <v>148</v>
      </c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8">
        <f t="shared" si="3"/>
        <v>0</v>
      </c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0">
        <f>'3.1.'!DY24:EL24+'3.1.'!DY38:EL38+'3.1.'!DY52:EL52+'3.1.1.'!DY24:EL24+'3.1.1.'!DY38:EL38+'3.1.1.'!DY52:EL52+'3.2.'!DY21:EL21+'3.3.'!DY23:EL23</f>
        <v>0</v>
      </c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>
        <f>'3.1.'!EM24:EZ24+'3.1.'!EM38:EZ38+'3.2.'!EM21:EZ21+'3.3.'!EM23:EZ23</f>
        <v>0</v>
      </c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08">
        <f t="shared" si="4"/>
        <v>0</v>
      </c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10">
        <f>'3.1.'!FO24:GB24+'3.1.'!FO38:GB38+'3.1.'!FO52:GB52+'3.1.1.'!FO24:GB24+'3.1.1.'!FO38:GB38+'3.1.1.'!FO52:GB52+'3.2.'!FO21:GB21+'3.3.'!FO23:GB23</f>
        <v>0</v>
      </c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>
        <f>'3.1.'!GC24:GP24+'3.1.'!GC38:GP38+'3.2.'!GC21:GP21+'3.3.'!GC23:GP23</f>
        <v>0</v>
      </c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08">
        <f t="shared" si="5"/>
        <v>0</v>
      </c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9">
        <f>'3.1.'!HE24:HR24+'3.1.'!HE38:HR38+'3.1.'!HE52:HR52+'3.1.1.'!HE24:HR24+'3.1.1.'!HE38:HR38+'3.1.1.'!HE52:HR52+'3.2.'!HE21:HR21+'3.3.'!HE23:HR23+'3.3.'!HE37:HR37</f>
        <v>0</v>
      </c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10">
        <f>'3.1.'!HS24:IF24+'3.1.'!HS38:IF38+'3.2.'!HS21:IF21+'3.3.'!HS23:IF23</f>
        <v>0</v>
      </c>
      <c r="HT26" s="210"/>
      <c r="HU26" s="210"/>
      <c r="HV26" s="210"/>
      <c r="HW26" s="68"/>
      <c r="HX26" s="68"/>
      <c r="HY26" s="68"/>
      <c r="HZ26" s="68"/>
      <c r="IA26" s="68"/>
      <c r="IB26" s="68"/>
      <c r="IC26" s="68"/>
      <c r="ID26" s="68"/>
      <c r="IE26" s="68"/>
      <c r="IF26" s="69"/>
    </row>
    <row r="27" spans="49:240" s="52" customFormat="1" ht="12.75" customHeight="1">
      <c r="AW27" s="53"/>
      <c r="AX27" s="212" t="s">
        <v>149</v>
      </c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1" t="s">
        <v>150</v>
      </c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8">
        <f t="shared" si="3"/>
        <v>177000</v>
      </c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0">
        <f>'3.1.'!DY25:EL25+'3.1.'!DY39:EL39+'3.1.'!DY53:EL53+'3.1.1.'!DY25:EL25+'3.1.1.'!DY39:EL39+'3.1.1.'!DY53:EL53+'3.2.'!DY22:EL22+'3.3.'!DY24:EL24</f>
        <v>177000</v>
      </c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>
        <f>'3.1.'!EM25:EZ25+'3.1.'!EM39:EZ39+'3.2.'!EM22:EZ22+'3.3.'!EM24:EZ24</f>
        <v>0</v>
      </c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08">
        <f t="shared" si="4"/>
        <v>189200</v>
      </c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10">
        <f>'3.1.'!FO25:GB25+'3.1.'!FO39:GB39+'3.1.'!FO53:GB53+'3.1.1.'!FO25:GB25+'3.1.1.'!FO39:GB39+'3.1.1.'!FO53:GB53+'3.2.'!FO22:GB22+'3.3.'!FO24:GB24</f>
        <v>189200</v>
      </c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>
        <f>'3.1.'!GC25:GP25+'3.1.'!GC39:GP39+'3.2.'!GC22:GP22+'3.3.'!GC24:GP24</f>
        <v>0</v>
      </c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08">
        <f t="shared" si="5"/>
        <v>179400</v>
      </c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09">
        <f>'3.1.'!HE25:HR25+'3.1.'!HE39:HR39+'3.1.'!HE53:HR53+'3.1.1.'!HE25:HR25+'3.1.1.'!HE39:HR39+'3.1.1.'!HE53:HR53+'3.2.'!HE22:HR22+'3.3.'!HE24:HR24+'3.3.'!HE38:HR38</f>
        <v>179400</v>
      </c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10">
        <f>'3.1.'!HS25:IF25+'3.1.'!HS39:IF39+'3.2.'!HS22:IF22+'3.3.'!HS24:IF24</f>
        <v>0</v>
      </c>
      <c r="HT27" s="210"/>
      <c r="HU27" s="210"/>
      <c r="HV27" s="210"/>
      <c r="HW27" s="68"/>
      <c r="HX27" s="68"/>
      <c r="HY27" s="68"/>
      <c r="HZ27" s="68"/>
      <c r="IA27" s="68"/>
      <c r="IB27" s="68"/>
      <c r="IC27" s="68"/>
      <c r="ID27" s="68"/>
      <c r="IE27" s="68"/>
      <c r="IF27" s="69"/>
    </row>
    <row r="28" spans="49:240" s="52" customFormat="1" ht="33" customHeight="1">
      <c r="AW28" s="53"/>
      <c r="AX28" s="212" t="s">
        <v>151</v>
      </c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1" t="s">
        <v>152</v>
      </c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8">
        <f t="shared" si="3"/>
        <v>1563500</v>
      </c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0">
        <f>'3.1.'!DY26:EL26+'3.1.'!DY40:EL40+'3.1.'!DY54:EL54+'3.1.1.'!DY26:EL26+'3.1.1.'!DY40:EL40+'3.1.1.'!DY54:EL54+'3.2.'!DY23:EL23+'3.3.'!DY25:EL25</f>
        <v>1563500</v>
      </c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>
        <f>'3.1.'!EM26:EZ26+'3.1.'!EM40:EZ40+'3.2.'!EM23:EZ23+'3.3.'!EM25:EZ25</f>
        <v>0</v>
      </c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08">
        <f t="shared" si="4"/>
        <v>1843800</v>
      </c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10">
        <f>'3.1.'!FO26:GB26+'3.1.'!FO40:GB40+'3.1.'!FO54:GB54+'3.1.1.'!FO26:GB26+'3.1.1.'!FO40:GB40+'3.1.1.'!FO54:GB54+'3.2.'!FO23:GB23+'3.3.'!FO25:GB25</f>
        <v>1843800</v>
      </c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>
        <f>'3.1.'!GC26:GP26+'3.1.'!GC40:GP40+'3.2.'!GC23:GP23+'3.3.'!GC25:GP25</f>
        <v>0</v>
      </c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08">
        <f t="shared" si="5"/>
        <v>1943800</v>
      </c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9">
        <f>'3.1.'!HE26:HR26+'3.1.'!HE40:HR40+'3.1.'!HE54:HR54+'3.1.1.'!HE26:HR26+'3.1.1.'!HE40:HR40+'3.1.1.'!HE54:HR54+'3.2.'!HE23:HR23+'3.3.'!HE25:HR25+'3.3.'!HE39:HR39</f>
        <v>1943800</v>
      </c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10">
        <f>'3.1.'!HS26:IF26+'3.1.'!HS40:IF40+'3.2.'!HS23:IF23+'3.3.'!HS25:IF25</f>
        <v>0</v>
      </c>
      <c r="HT28" s="210"/>
      <c r="HU28" s="210"/>
      <c r="HV28" s="210"/>
      <c r="HW28" s="68"/>
      <c r="HX28" s="68"/>
      <c r="HY28" s="68"/>
      <c r="HZ28" s="68"/>
      <c r="IA28" s="68"/>
      <c r="IB28" s="68"/>
      <c r="IC28" s="68"/>
      <c r="ID28" s="68"/>
      <c r="IE28" s="68"/>
      <c r="IF28" s="69"/>
    </row>
    <row r="29" spans="1:256" s="48" customFormat="1" ht="30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3"/>
      <c r="AX29" s="215" t="s">
        <v>153</v>
      </c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3">
        <f>DJ31+DJ32</f>
        <v>0</v>
      </c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>
        <f>DY31+DY32</f>
        <v>0</v>
      </c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>
        <f>EM31+EM32</f>
        <v>0</v>
      </c>
      <c r="EN29" s="213"/>
      <c r="EO29" s="213"/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3">
        <f>FA31+FA32</f>
        <v>0</v>
      </c>
      <c r="FB29" s="213"/>
      <c r="FC29" s="213"/>
      <c r="FD29" s="213"/>
      <c r="FE29" s="213"/>
      <c r="FF29" s="213"/>
      <c r="FG29" s="213"/>
      <c r="FH29" s="213"/>
      <c r="FI29" s="213"/>
      <c r="FJ29" s="213"/>
      <c r="FK29" s="213"/>
      <c r="FL29" s="213"/>
      <c r="FM29" s="213"/>
      <c r="FN29" s="213"/>
      <c r="FO29" s="213">
        <f>FO31+FO32</f>
        <v>0</v>
      </c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>
        <f>GC31+GC32</f>
        <v>0</v>
      </c>
      <c r="GD29" s="213"/>
      <c r="GE29" s="213"/>
      <c r="GF29" s="213"/>
      <c r="GG29" s="213"/>
      <c r="GH29" s="213"/>
      <c r="GI29" s="213"/>
      <c r="GJ29" s="213"/>
      <c r="GK29" s="213"/>
      <c r="GL29" s="213"/>
      <c r="GM29" s="213"/>
      <c r="GN29" s="213"/>
      <c r="GO29" s="213"/>
      <c r="GP29" s="213"/>
      <c r="GQ29" s="213">
        <f>GQ31+GQ32</f>
        <v>0</v>
      </c>
      <c r="GR29" s="213"/>
      <c r="GS29" s="213"/>
      <c r="GT29" s="213"/>
      <c r="GU29" s="213"/>
      <c r="GV29" s="213"/>
      <c r="GW29" s="213"/>
      <c r="GX29" s="213"/>
      <c r="GY29" s="213"/>
      <c r="GZ29" s="213"/>
      <c r="HA29" s="213"/>
      <c r="HB29" s="213"/>
      <c r="HC29" s="213"/>
      <c r="HD29" s="213"/>
      <c r="HE29" s="214">
        <f>HE31+HE32</f>
        <v>0</v>
      </c>
      <c r="HF29" s="214"/>
      <c r="HG29" s="214"/>
      <c r="HH29" s="214"/>
      <c r="HI29" s="214"/>
      <c r="HJ29" s="214"/>
      <c r="HK29" s="214"/>
      <c r="HL29" s="214"/>
      <c r="HM29" s="214"/>
      <c r="HN29" s="214"/>
      <c r="HO29" s="214"/>
      <c r="HP29" s="214"/>
      <c r="HQ29" s="214"/>
      <c r="HR29" s="214"/>
      <c r="HS29" s="213">
        <f>HS31+HS32</f>
        <v>0</v>
      </c>
      <c r="HT29" s="213"/>
      <c r="HU29" s="213"/>
      <c r="HV29" s="213"/>
      <c r="HW29" s="50"/>
      <c r="HX29" s="50"/>
      <c r="HY29" s="50"/>
      <c r="HZ29" s="50"/>
      <c r="IA29" s="50"/>
      <c r="IB29" s="50"/>
      <c r="IC29" s="50"/>
      <c r="ID29" s="50"/>
      <c r="IE29" s="50"/>
      <c r="IF29" s="51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49:240" s="52" customFormat="1" ht="15" customHeight="1">
      <c r="AW30" s="53"/>
      <c r="AX30" s="217" t="s">
        <v>154</v>
      </c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08"/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10"/>
      <c r="HT30" s="210"/>
      <c r="HU30" s="210"/>
      <c r="HV30" s="210"/>
      <c r="HW30" s="68"/>
      <c r="HX30" s="68"/>
      <c r="HY30" s="68"/>
      <c r="HZ30" s="68"/>
      <c r="IA30" s="68"/>
      <c r="IB30" s="68"/>
      <c r="IC30" s="68"/>
      <c r="ID30" s="68"/>
      <c r="IE30" s="68"/>
      <c r="IF30" s="69"/>
    </row>
    <row r="31" spans="49:240" s="52" customFormat="1" ht="12.75" customHeight="1">
      <c r="AW31" s="53"/>
      <c r="AX31" s="212" t="s">
        <v>155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1" t="s">
        <v>156</v>
      </c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08">
        <f>DY31+EM31</f>
        <v>0</v>
      </c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10">
        <v>0</v>
      </c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>
        <f>'3.1.'!EM47:EZ47</f>
        <v>0</v>
      </c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08">
        <f>FO31+GC31</f>
        <v>0</v>
      </c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10">
        <v>0</v>
      </c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>
        <f>'3.1.'!GC47:GP47</f>
        <v>0</v>
      </c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08">
        <f>HE31+HS31</f>
        <v>0</v>
      </c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9">
        <v>0</v>
      </c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10">
        <f>'3.1.'!HS47:IF47</f>
        <v>0</v>
      </c>
      <c r="HT31" s="210"/>
      <c r="HU31" s="210"/>
      <c r="HV31" s="210"/>
      <c r="HW31" s="68"/>
      <c r="HX31" s="68"/>
      <c r="HY31" s="68"/>
      <c r="HZ31" s="68"/>
      <c r="IA31" s="68"/>
      <c r="IB31" s="68"/>
      <c r="IC31" s="68"/>
      <c r="ID31" s="68"/>
      <c r="IE31" s="68"/>
      <c r="IF31" s="69"/>
    </row>
    <row r="32" spans="50:240" ht="15" customHeight="1">
      <c r="AX32" s="212" t="s">
        <v>157</v>
      </c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1" t="s">
        <v>156</v>
      </c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08">
        <f>DY32+EM32</f>
        <v>0</v>
      </c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10">
        <v>0</v>
      </c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>
        <f>'3.1.'!EM48:EZ48</f>
        <v>0</v>
      </c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08">
        <f>FO32+GC32</f>
        <v>0</v>
      </c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10">
        <v>0</v>
      </c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>
        <f>'3.1.'!GC48:GP48</f>
        <v>0</v>
      </c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08">
        <f>HE32+HS32</f>
        <v>0</v>
      </c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09">
        <v>0</v>
      </c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10">
        <f>'3.1.'!HS48:IF48</f>
        <v>0</v>
      </c>
      <c r="HT32" s="210"/>
      <c r="HU32" s="210"/>
      <c r="HV32" s="210"/>
      <c r="HW32" s="68"/>
      <c r="HX32" s="68"/>
      <c r="HY32" s="68"/>
      <c r="HZ32" s="68"/>
      <c r="IA32" s="68"/>
      <c r="IB32" s="68"/>
      <c r="IC32" s="68"/>
      <c r="ID32" s="68"/>
      <c r="IE32" s="68"/>
      <c r="IF32" s="69"/>
    </row>
    <row r="36" ht="15">
      <c r="DI36" s="71"/>
    </row>
  </sheetData>
  <sheetProtection selectLockedCells="1" selectUnlockedCells="1"/>
  <mergeCells count="326">
    <mergeCell ref="AW1:EZ1"/>
    <mergeCell ref="AW2:CT4"/>
    <mergeCell ref="CU2:DI4"/>
    <mergeCell ref="DJ2:EZ2"/>
    <mergeCell ref="DJ3:DX4"/>
    <mergeCell ref="DY3:EZ3"/>
    <mergeCell ref="GR3:HF4"/>
    <mergeCell ref="HG3:IE3"/>
    <mergeCell ref="DY4:EL4"/>
    <mergeCell ref="EM4:EZ4"/>
    <mergeCell ref="FP4:GC4"/>
    <mergeCell ref="GD4:GQ4"/>
    <mergeCell ref="HG4:HQ4"/>
    <mergeCell ref="HS4:HV4"/>
    <mergeCell ref="GR2:IE2"/>
    <mergeCell ref="FO6:GB6"/>
    <mergeCell ref="EM5:EZ5"/>
    <mergeCell ref="FA5:FN5"/>
    <mergeCell ref="FO5:GB5"/>
    <mergeCell ref="GC5:GP5"/>
    <mergeCell ref="EM6:EZ6"/>
    <mergeCell ref="FA6:FN6"/>
    <mergeCell ref="GC6:GP6"/>
    <mergeCell ref="FA3:FO4"/>
    <mergeCell ref="DY5:EL5"/>
    <mergeCell ref="AX6:CT6"/>
    <mergeCell ref="CU6:DI6"/>
    <mergeCell ref="DJ6:DX6"/>
    <mergeCell ref="DY6:EL6"/>
    <mergeCell ref="FA2:GQ2"/>
    <mergeCell ref="FP3:GQ3"/>
    <mergeCell ref="AX8:CT8"/>
    <mergeCell ref="GQ6:HD6"/>
    <mergeCell ref="HE6:HR6"/>
    <mergeCell ref="HS6:HV6"/>
    <mergeCell ref="GQ5:HD5"/>
    <mergeCell ref="HE5:HR5"/>
    <mergeCell ref="HU5:HV5"/>
    <mergeCell ref="AX5:CT5"/>
    <mergeCell ref="CU5:DI5"/>
    <mergeCell ref="DJ5:DX5"/>
    <mergeCell ref="EM7:EZ7"/>
    <mergeCell ref="FA7:FN7"/>
    <mergeCell ref="FO7:GB7"/>
    <mergeCell ref="GC7:GP7"/>
    <mergeCell ref="AX7:CT7"/>
    <mergeCell ref="CU7:DI7"/>
    <mergeCell ref="DJ7:DX7"/>
    <mergeCell ref="DY7:EL7"/>
    <mergeCell ref="CU8:DI8"/>
    <mergeCell ref="DJ8:DX8"/>
    <mergeCell ref="DY8:EL8"/>
    <mergeCell ref="EM8:EZ8"/>
    <mergeCell ref="FA8:FN8"/>
    <mergeCell ref="GC8:GP8"/>
    <mergeCell ref="FO8:GB8"/>
    <mergeCell ref="GQ8:HD8"/>
    <mergeCell ref="HE8:HR8"/>
    <mergeCell ref="HS8:HV8"/>
    <mergeCell ref="GQ7:HD7"/>
    <mergeCell ref="HE7:HR7"/>
    <mergeCell ref="HS7:HV7"/>
    <mergeCell ref="EM9:EZ9"/>
    <mergeCell ref="FA9:FN9"/>
    <mergeCell ref="FO9:GB9"/>
    <mergeCell ref="GC9:GP9"/>
    <mergeCell ref="AX9:CT9"/>
    <mergeCell ref="CU9:DI9"/>
    <mergeCell ref="DJ9:DX9"/>
    <mergeCell ref="DY9:EL9"/>
    <mergeCell ref="HE10:HR10"/>
    <mergeCell ref="HS10:HV10"/>
    <mergeCell ref="GQ9:HD9"/>
    <mergeCell ref="HE9:HR9"/>
    <mergeCell ref="HS9:HV9"/>
    <mergeCell ref="CU10:DI10"/>
    <mergeCell ref="DJ10:DX10"/>
    <mergeCell ref="DY10:EL10"/>
    <mergeCell ref="EM10:EZ10"/>
    <mergeCell ref="FA10:FN10"/>
    <mergeCell ref="AX11:CT11"/>
    <mergeCell ref="CU11:DI11"/>
    <mergeCell ref="DJ11:DX11"/>
    <mergeCell ref="DY11:EL11"/>
    <mergeCell ref="AX12:CT12"/>
    <mergeCell ref="GQ10:HD10"/>
    <mergeCell ref="GC10:GP10"/>
    <mergeCell ref="FO10:GB10"/>
    <mergeCell ref="AX10:CT10"/>
    <mergeCell ref="EM12:EZ12"/>
    <mergeCell ref="FA12:FN12"/>
    <mergeCell ref="GC12:GP12"/>
    <mergeCell ref="FO12:GB12"/>
    <mergeCell ref="EM11:EZ11"/>
    <mergeCell ref="FA11:FN11"/>
    <mergeCell ref="FO11:GB11"/>
    <mergeCell ref="GC11:GP11"/>
    <mergeCell ref="AX14:CT14"/>
    <mergeCell ref="GQ12:HD12"/>
    <mergeCell ref="HE12:HR12"/>
    <mergeCell ref="HS12:HV12"/>
    <mergeCell ref="GQ11:HD11"/>
    <mergeCell ref="HE11:HR11"/>
    <mergeCell ref="HS11:HV11"/>
    <mergeCell ref="CU12:DI12"/>
    <mergeCell ref="DJ12:DX12"/>
    <mergeCell ref="DY12:EL12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CU14:DI14"/>
    <mergeCell ref="DJ14:DX14"/>
    <mergeCell ref="DY14:EL14"/>
    <mergeCell ref="EM14:EZ14"/>
    <mergeCell ref="FA14:FN14"/>
    <mergeCell ref="GC14:GP14"/>
    <mergeCell ref="FO14:GB14"/>
    <mergeCell ref="GQ14:HD14"/>
    <mergeCell ref="HE14:HR14"/>
    <mergeCell ref="HS14:HV14"/>
    <mergeCell ref="GQ13:HD13"/>
    <mergeCell ref="HE13:HR13"/>
    <mergeCell ref="HS13:HV13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HE16:HR16"/>
    <mergeCell ref="HS16:HV16"/>
    <mergeCell ref="GQ15:HD15"/>
    <mergeCell ref="HE15:HR15"/>
    <mergeCell ref="HS15:HV15"/>
    <mergeCell ref="CU16:DI16"/>
    <mergeCell ref="DJ16:DX16"/>
    <mergeCell ref="DY16:EL16"/>
    <mergeCell ref="EM16:EZ16"/>
    <mergeCell ref="FA16:FN16"/>
    <mergeCell ref="AX17:CT17"/>
    <mergeCell ref="CU17:DI17"/>
    <mergeCell ref="DJ17:DX17"/>
    <mergeCell ref="DY17:EL17"/>
    <mergeCell ref="AX18:CT18"/>
    <mergeCell ref="GQ16:HD16"/>
    <mergeCell ref="GC16:GP16"/>
    <mergeCell ref="FO16:GB16"/>
    <mergeCell ref="AX16:CT16"/>
    <mergeCell ref="EM18:EZ18"/>
    <mergeCell ref="FA18:FN18"/>
    <mergeCell ref="GC18:GP18"/>
    <mergeCell ref="FO18:GB18"/>
    <mergeCell ref="EM17:EZ17"/>
    <mergeCell ref="FA17:FN17"/>
    <mergeCell ref="FO17:GB17"/>
    <mergeCell ref="GC17:GP17"/>
    <mergeCell ref="AX20:CT20"/>
    <mergeCell ref="GQ18:HD18"/>
    <mergeCell ref="HE18:HR18"/>
    <mergeCell ref="HS18:HV18"/>
    <mergeCell ref="GQ17:HD17"/>
    <mergeCell ref="HE17:HR17"/>
    <mergeCell ref="HS17:HV17"/>
    <mergeCell ref="CU18:DI18"/>
    <mergeCell ref="DJ18:DX18"/>
    <mergeCell ref="DY18:EL18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CU20:DI20"/>
    <mergeCell ref="DJ20:DX20"/>
    <mergeCell ref="DY20:EL20"/>
    <mergeCell ref="EM20:EZ20"/>
    <mergeCell ref="FA20:FN20"/>
    <mergeCell ref="GC20:GP20"/>
    <mergeCell ref="FO20:GB20"/>
    <mergeCell ref="GQ20:HD20"/>
    <mergeCell ref="HE20:HR20"/>
    <mergeCell ref="HS20:HV20"/>
    <mergeCell ref="GQ19:HD19"/>
    <mergeCell ref="HE19:HR19"/>
    <mergeCell ref="HS19:HV19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HE22:HR22"/>
    <mergeCell ref="HS22:HV22"/>
    <mergeCell ref="GQ21:HD21"/>
    <mergeCell ref="HE21:HR21"/>
    <mergeCell ref="HS21:HV21"/>
    <mergeCell ref="CU22:DI22"/>
    <mergeCell ref="DJ22:DX22"/>
    <mergeCell ref="DY22:EL22"/>
    <mergeCell ref="EM22:EZ22"/>
    <mergeCell ref="FA22:FN22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FA24:FN24"/>
    <mergeCell ref="GC24:GP24"/>
    <mergeCell ref="FO24:GB24"/>
    <mergeCell ref="EM23:EZ23"/>
    <mergeCell ref="FA23:FN23"/>
    <mergeCell ref="FO23:GB23"/>
    <mergeCell ref="GC23:GP23"/>
    <mergeCell ref="AX26:CT26"/>
    <mergeCell ref="GQ24:HD24"/>
    <mergeCell ref="HE24:HR24"/>
    <mergeCell ref="HS24:HV24"/>
    <mergeCell ref="GQ23:HD23"/>
    <mergeCell ref="HE23:HR23"/>
    <mergeCell ref="HS23:HV23"/>
    <mergeCell ref="CU24:DI24"/>
    <mergeCell ref="DJ24:DX24"/>
    <mergeCell ref="DY24:EL24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CU26:DI26"/>
    <mergeCell ref="DJ26:DX26"/>
    <mergeCell ref="DY26:EL26"/>
    <mergeCell ref="EM26:EZ26"/>
    <mergeCell ref="FA26:FN26"/>
    <mergeCell ref="GC26:GP26"/>
    <mergeCell ref="FO26:GB26"/>
    <mergeCell ref="GQ26:HD26"/>
    <mergeCell ref="HE26:HR26"/>
    <mergeCell ref="HS26:HV26"/>
    <mergeCell ref="GQ25:HD25"/>
    <mergeCell ref="HE25:HR25"/>
    <mergeCell ref="HS25:HV25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HE28:HR28"/>
    <mergeCell ref="HS28:HV28"/>
    <mergeCell ref="GQ27:HD27"/>
    <mergeCell ref="HE27:HR27"/>
    <mergeCell ref="HS27:HV27"/>
    <mergeCell ref="CU28:DI28"/>
    <mergeCell ref="DJ28:DX28"/>
    <mergeCell ref="DY28:EL28"/>
    <mergeCell ref="EM28:EZ28"/>
    <mergeCell ref="FA28:FN28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FA30:FN30"/>
    <mergeCell ref="GC30:GP30"/>
    <mergeCell ref="FO30:GB30"/>
    <mergeCell ref="EM29:EZ29"/>
    <mergeCell ref="FA29:FN29"/>
    <mergeCell ref="FO29:GB29"/>
    <mergeCell ref="GC29:GP29"/>
    <mergeCell ref="AX32:CT32"/>
    <mergeCell ref="GQ30:HD30"/>
    <mergeCell ref="HE30:HR30"/>
    <mergeCell ref="HS30:HV30"/>
    <mergeCell ref="GQ29:HD29"/>
    <mergeCell ref="HE29:HR29"/>
    <mergeCell ref="HS29:HV29"/>
    <mergeCell ref="CU30:DI30"/>
    <mergeCell ref="DJ30:DX30"/>
    <mergeCell ref="DY30:EL30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CU32:DI32"/>
    <mergeCell ref="DJ32:DX32"/>
    <mergeCell ref="DY32:EL32"/>
    <mergeCell ref="EM32:EZ32"/>
    <mergeCell ref="FA32:FN32"/>
    <mergeCell ref="GC32:GP32"/>
    <mergeCell ref="FO32:GB32"/>
    <mergeCell ref="GQ32:HD32"/>
    <mergeCell ref="HE32:HR32"/>
    <mergeCell ref="HS32:HV32"/>
    <mergeCell ref="GQ31:HD31"/>
    <mergeCell ref="HE31:HR31"/>
    <mergeCell ref="HS31:HV31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zoomScalePageLayoutView="0" workbookViewId="0" topLeftCell="CA37">
      <selection activeCell="HE35" sqref="HE35:HR35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37109375" style="35" customWidth="1"/>
    <col min="113" max="113" width="0" style="35" hidden="1" customWidth="1"/>
    <col min="114" max="127" width="0.875" style="35" customWidth="1"/>
    <col min="128" max="128" width="2.125" style="35" customWidth="1"/>
    <col min="129" max="141" width="0.875" style="35" customWidth="1"/>
    <col min="142" max="142" width="4.75390625" style="35" customWidth="1"/>
    <col min="143" max="169" width="0.875" style="35" customWidth="1"/>
    <col min="170" max="170" width="4.75390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4.125" style="35" customWidth="1"/>
    <col min="213" max="214" width="0" style="35" hidden="1" customWidth="1"/>
    <col min="215" max="224" width="0.875" style="35" customWidth="1"/>
    <col min="225" max="225" width="5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49:242" s="36" customFormat="1" ht="12.75" customHeight="1">
      <c r="AW1" s="253" t="s">
        <v>158</v>
      </c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IE1" s="72"/>
      <c r="IF1" s="72"/>
      <c r="IG1" s="72"/>
      <c r="IH1" s="72"/>
    </row>
    <row r="2" spans="1:256" s="39" customFormat="1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37" t="s">
        <v>44</v>
      </c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 t="s">
        <v>107</v>
      </c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54" t="s">
        <v>159</v>
      </c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33" t="s">
        <v>109</v>
      </c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 t="s">
        <v>110</v>
      </c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73"/>
      <c r="IF2" s="74"/>
      <c r="IG2" s="74"/>
      <c r="IH2" s="74"/>
      <c r="II2" s="74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43" customFormat="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4" t="s">
        <v>111</v>
      </c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52" t="s">
        <v>112</v>
      </c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34" t="s">
        <v>111</v>
      </c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 t="s">
        <v>112</v>
      </c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 t="s">
        <v>111</v>
      </c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 t="s">
        <v>112</v>
      </c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75"/>
      <c r="IF3" s="76"/>
      <c r="IG3" s="77"/>
      <c r="IH3" s="77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3" customFormat="1" ht="121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 t="s">
        <v>113</v>
      </c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52" t="s">
        <v>114</v>
      </c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 t="s">
        <v>113</v>
      </c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 t="s">
        <v>114</v>
      </c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 t="s">
        <v>113</v>
      </c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 t="s">
        <v>114</v>
      </c>
      <c r="HV4" s="234"/>
      <c r="HW4" s="234"/>
      <c r="HX4" s="234"/>
      <c r="HY4" s="234"/>
      <c r="HZ4" s="234"/>
      <c r="IA4" s="234"/>
      <c r="IB4" s="234"/>
      <c r="IC4" s="234"/>
      <c r="ID4" s="234"/>
      <c r="IE4" s="75"/>
      <c r="IF4" s="75"/>
      <c r="IG4" s="78"/>
      <c r="IH4" s="78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48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7"/>
      <c r="AX5" s="215" t="s">
        <v>160</v>
      </c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2">
        <f>DY5+EM5</f>
        <v>0</v>
      </c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3">
        <f>FO5+GC5</f>
        <v>0</v>
      </c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>
        <v>0</v>
      </c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79"/>
      <c r="HT5" s="79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80"/>
      <c r="IF5" s="81"/>
      <c r="IG5" s="80"/>
      <c r="IH5" s="80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4" customFormat="1" ht="23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  <c r="AX6" s="229" t="s">
        <v>116</v>
      </c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7">
        <f>DY6+EM6</f>
        <v>5750000</v>
      </c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4">
        <f>SUM(DY8:EL10)</f>
        <v>5750000</v>
      </c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5">
        <f>SUM(EM8:EZ10)</f>
        <v>0</v>
      </c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4">
        <f>FO6+GC6</f>
        <v>5957900</v>
      </c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>
        <f>SUM(FO8:GB10)</f>
        <v>5957900</v>
      </c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>
        <f>SUM(GC8:GP10)</f>
        <v>0</v>
      </c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>
        <f aca="true" t="shared" si="0" ref="GQ6:GQ11">HE6+HS6</f>
        <v>6189000</v>
      </c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>
        <f>SUM(HE8:HR10)</f>
        <v>6189000</v>
      </c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82">
        <f>SUM(HS8:IF10)</f>
        <v>0</v>
      </c>
      <c r="HT6" s="82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80"/>
      <c r="IF6" s="83"/>
      <c r="IG6" s="83"/>
      <c r="IH6" s="72"/>
      <c r="II6" s="7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60" customFormat="1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217" t="s">
        <v>40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84"/>
      <c r="HT7" s="84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85"/>
      <c r="IF7" s="83"/>
      <c r="IG7" s="83"/>
      <c r="IH7" s="86"/>
      <c r="II7" s="86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66" customFormat="1" ht="31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3"/>
      <c r="AX8" s="212" t="s">
        <v>117</v>
      </c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1" t="s">
        <v>118</v>
      </c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28">
        <f>DY8</f>
        <v>5525600</v>
      </c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10">
        <f>DY13</f>
        <v>5525600</v>
      </c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8">
        <f>FO8+GC8</f>
        <v>5762500</v>
      </c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10">
        <f>FO13</f>
        <v>5762500</v>
      </c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08">
        <f t="shared" si="0"/>
        <v>5977600</v>
      </c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10">
        <f>HE13</f>
        <v>5977600</v>
      </c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87"/>
      <c r="HT8" s="87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88"/>
      <c r="IF8" s="89"/>
      <c r="IG8" s="89"/>
      <c r="IH8" s="90"/>
      <c r="II8" s="90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66" customFormat="1" ht="30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3"/>
      <c r="AX9" s="212" t="s">
        <v>119</v>
      </c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1" t="s">
        <v>118</v>
      </c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28">
        <f>DY9</f>
        <v>224400</v>
      </c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10">
        <f>DY27</f>
        <v>224400</v>
      </c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8">
        <f>FO9+GC9</f>
        <v>195400</v>
      </c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10">
        <f>FO27</f>
        <v>195400</v>
      </c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08">
        <f t="shared" si="0"/>
        <v>211400</v>
      </c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10">
        <f>HE27</f>
        <v>211400</v>
      </c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87"/>
      <c r="HT9" s="87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88"/>
      <c r="IF9" s="91"/>
      <c r="IG9" s="91"/>
      <c r="IH9" s="86"/>
      <c r="II9" s="86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67" customFormat="1" ht="64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212" t="s">
        <v>120</v>
      </c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1" t="s">
        <v>118</v>
      </c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8">
        <f>DY10+EM10</f>
        <v>0</v>
      </c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08">
        <v>0</v>
      </c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08">
        <f>FO10+GC10</f>
        <v>0</v>
      </c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>
        <v>0</v>
      </c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08">
        <f t="shared" si="0"/>
        <v>0</v>
      </c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>
        <v>0</v>
      </c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87"/>
      <c r="HT10" s="87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91"/>
      <c r="IF10" s="91"/>
      <c r="IG10" s="91"/>
      <c r="IH10" s="86"/>
      <c r="II10" s="86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54" customFormat="1" ht="24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47"/>
      <c r="AX11" s="229" t="s">
        <v>126</v>
      </c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7">
        <f>DY11+EM11</f>
        <v>5750000</v>
      </c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4">
        <f>DY13+DY27+DY41</f>
        <v>5750000</v>
      </c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5">
        <f>EM13+EM27+EM41</f>
        <v>0</v>
      </c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4">
        <f>FO11+GC11</f>
        <v>5957900</v>
      </c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>
        <f>FO13+FO27+FO41</f>
        <v>5957900</v>
      </c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>
        <f>GC13+GC27+GC41</f>
        <v>0</v>
      </c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>
        <f t="shared" si="0"/>
        <v>6189000</v>
      </c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>
        <f>HE13+HE27+HE41</f>
        <v>6189000</v>
      </c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82">
        <v>0</v>
      </c>
      <c r="HT11" s="82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83"/>
      <c r="IF11" s="92"/>
      <c r="IG11" s="93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s="60" customFormat="1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217" t="s">
        <v>40</v>
      </c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84"/>
      <c r="HT12" s="84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89"/>
      <c r="IF12" s="89"/>
      <c r="IG12" s="90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94" customFormat="1" ht="33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47"/>
      <c r="AX13" s="248" t="s">
        <v>161</v>
      </c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50">
        <f>DY13+EM13</f>
        <v>5525600</v>
      </c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46">
        <f>DY14+DY15+DY16+DY17+DY18+DY19+DY20+DY21+DY22+DY23+DY24+DY25+DY26</f>
        <v>5525600</v>
      </c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7">
        <f>EM14+EM15+EM16+EM17+EM18+EM19+EM20+EM21+EM22+EM23+EM24+EM25+EM26</f>
        <v>0</v>
      </c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6">
        <f>FO13+GC13</f>
        <v>5762500</v>
      </c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>
        <f>FO14+FO15+FO16+FO17+FO18+FO19+FO20+FO21+FO22+FO23+FO24+FO25+FO26</f>
        <v>5762500</v>
      </c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>
        <v>0</v>
      </c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>
        <f>HE13+HS13</f>
        <v>5977600</v>
      </c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>
        <f>HE14+HE15+HE16+HE17+HE18+HE19+HE20+HE21+HE22+HE23+HE24+HE25+HE26</f>
        <v>5977600</v>
      </c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95">
        <v>0</v>
      </c>
      <c r="HT13" s="95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83"/>
      <c r="IF13" s="96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49:240" s="52" customFormat="1" ht="12.75" customHeight="1">
      <c r="AW14" s="53"/>
      <c r="AX14" s="212" t="s">
        <v>127</v>
      </c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1" t="s">
        <v>128</v>
      </c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8">
        <f aca="true" t="shared" si="1" ref="DJ14:DJ41">DY14+EM14</f>
        <v>2963100</v>
      </c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0">
        <v>2963100</v>
      </c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8">
        <f aca="true" t="shared" si="2" ref="FA14:FA41">FO14+GC14</f>
        <v>3107100</v>
      </c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10">
        <v>3107100</v>
      </c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08">
        <f aca="true" t="shared" si="3" ref="GQ14:GQ40">HE14+HS14</f>
        <v>3236100</v>
      </c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10">
        <v>3236100</v>
      </c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87"/>
      <c r="HT14" s="87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91"/>
      <c r="IF14" s="69"/>
    </row>
    <row r="15" spans="1:256" s="66" customFormat="1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/>
      <c r="AX15" s="212" t="s">
        <v>129</v>
      </c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1" t="s">
        <v>130</v>
      </c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8">
        <f t="shared" si="1"/>
        <v>0</v>
      </c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8">
        <f t="shared" si="2"/>
        <v>0</v>
      </c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08">
        <f t="shared" si="3"/>
        <v>0</v>
      </c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87"/>
      <c r="HT15" s="87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91"/>
      <c r="IF15" s="69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49:240" s="52" customFormat="1" ht="12.75" customHeight="1">
      <c r="AW16" s="53"/>
      <c r="AX16" s="212" t="s">
        <v>131</v>
      </c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1" t="s">
        <v>132</v>
      </c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8">
        <f t="shared" si="1"/>
        <v>894900</v>
      </c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0">
        <v>894900</v>
      </c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8">
        <f t="shared" si="2"/>
        <v>938400</v>
      </c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10">
        <v>938400</v>
      </c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08">
        <f t="shared" si="3"/>
        <v>977300</v>
      </c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10">
        <v>977300</v>
      </c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87"/>
      <c r="HT16" s="87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91"/>
      <c r="IF16" s="69"/>
    </row>
    <row r="17" spans="49:240" s="52" customFormat="1" ht="12.75" customHeight="1">
      <c r="AW17" s="53"/>
      <c r="AX17" s="212" t="s">
        <v>133</v>
      </c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1" t="s">
        <v>134</v>
      </c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8">
        <f t="shared" si="1"/>
        <v>49800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0">
        <v>49800</v>
      </c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8">
        <f t="shared" si="2"/>
        <v>49800</v>
      </c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10">
        <v>49800</v>
      </c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08">
        <f t="shared" si="3"/>
        <v>49800</v>
      </c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10">
        <v>49800</v>
      </c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87"/>
      <c r="HT17" s="87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91"/>
      <c r="IF17" s="69"/>
    </row>
    <row r="18" spans="49:240" s="52" customFormat="1" ht="12.75" customHeight="1">
      <c r="AW18" s="53"/>
      <c r="AX18" s="212" t="s">
        <v>135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1" t="s">
        <v>136</v>
      </c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8">
        <f t="shared" si="1"/>
        <v>9000</v>
      </c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0">
        <v>9000</v>
      </c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8">
        <f t="shared" si="2"/>
        <v>9000</v>
      </c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10">
        <v>9000</v>
      </c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08">
        <f t="shared" si="3"/>
        <v>9000</v>
      </c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10">
        <v>9000</v>
      </c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87"/>
      <c r="HT18" s="87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91"/>
      <c r="IF18" s="69"/>
    </row>
    <row r="19" spans="49:240" s="52" customFormat="1" ht="12.75" customHeight="1">
      <c r="AW19" s="53"/>
      <c r="AX19" s="212" t="s">
        <v>137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1" t="s">
        <v>138</v>
      </c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8">
        <f t="shared" si="1"/>
        <v>1153400</v>
      </c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0">
        <v>1153400</v>
      </c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8">
        <f t="shared" si="2"/>
        <v>1202800</v>
      </c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10">
        <v>1202800</v>
      </c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08">
        <f t="shared" si="3"/>
        <v>1250000</v>
      </c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10">
        <v>1250000</v>
      </c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87"/>
      <c r="HT19" s="87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91"/>
      <c r="IF19" s="69"/>
    </row>
    <row r="20" spans="1:256" s="66" customFormat="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3"/>
      <c r="AX20" s="212" t="s">
        <v>139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1" t="s">
        <v>140</v>
      </c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8">
        <f t="shared" si="1"/>
        <v>0</v>
      </c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8">
        <f t="shared" si="2"/>
        <v>0</v>
      </c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08">
        <f t="shared" si="3"/>
        <v>0</v>
      </c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87"/>
      <c r="HT20" s="87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91"/>
      <c r="IF20" s="69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49:240" s="52" customFormat="1" ht="12.75" customHeight="1">
      <c r="AW21" s="53"/>
      <c r="AX21" s="212" t="s">
        <v>141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1" t="s">
        <v>142</v>
      </c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8">
        <f t="shared" si="1"/>
        <v>216500</v>
      </c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0">
        <v>216500</v>
      </c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8">
        <f t="shared" si="2"/>
        <v>216500</v>
      </c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10">
        <v>216500</v>
      </c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08">
        <f t="shared" si="3"/>
        <v>216500</v>
      </c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10">
        <v>216500</v>
      </c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87"/>
      <c r="HT21" s="87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91"/>
      <c r="IF21" s="69"/>
    </row>
    <row r="22" spans="49:240" s="52" customFormat="1" ht="12.75" customHeight="1">
      <c r="AW22" s="53"/>
      <c r="AX22" s="212" t="s">
        <v>143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1" t="s">
        <v>144</v>
      </c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8">
        <f t="shared" si="1"/>
        <v>211100</v>
      </c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0">
        <v>211100</v>
      </c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8">
        <f t="shared" si="2"/>
        <v>211100</v>
      </c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10">
        <v>211100</v>
      </c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08">
        <f t="shared" si="3"/>
        <v>211100</v>
      </c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10">
        <v>211100</v>
      </c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87"/>
      <c r="HT22" s="87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91"/>
      <c r="IF22" s="69"/>
    </row>
    <row r="23" spans="1:256" s="66" customFormat="1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212" t="s">
        <v>145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1" t="s">
        <v>146</v>
      </c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8">
        <f t="shared" si="1"/>
        <v>0</v>
      </c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8">
        <f t="shared" si="2"/>
        <v>0</v>
      </c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08">
        <f t="shared" si="3"/>
        <v>0</v>
      </c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87"/>
      <c r="HT23" s="87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91"/>
      <c r="IF23" s="69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66" customFormat="1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  <c r="AX24" s="212" t="s">
        <v>147</v>
      </c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1" t="s">
        <v>148</v>
      </c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8">
        <f t="shared" si="1"/>
        <v>0</v>
      </c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8">
        <f t="shared" si="2"/>
        <v>0</v>
      </c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08">
        <f t="shared" si="3"/>
        <v>0</v>
      </c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87"/>
      <c r="HT24" s="87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91"/>
      <c r="IF24" s="69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66" customFormat="1" ht="12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212" t="s">
        <v>149</v>
      </c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1" t="s">
        <v>150</v>
      </c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8">
        <f t="shared" si="1"/>
        <v>0</v>
      </c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8">
        <f t="shared" si="2"/>
        <v>0</v>
      </c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08">
        <f t="shared" si="3"/>
        <v>0</v>
      </c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87"/>
      <c r="HT25" s="87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91"/>
      <c r="IF25" s="69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49:240" s="52" customFormat="1" ht="28.5" customHeight="1">
      <c r="AW26" s="53"/>
      <c r="AX26" s="212" t="s">
        <v>151</v>
      </c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1" t="s">
        <v>152</v>
      </c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8">
        <f t="shared" si="1"/>
        <v>27800</v>
      </c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0">
        <v>27800</v>
      </c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8">
        <f t="shared" si="2"/>
        <v>27800</v>
      </c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10">
        <v>27800</v>
      </c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08">
        <f t="shared" si="3"/>
        <v>27800</v>
      </c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10">
        <v>27800</v>
      </c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87"/>
      <c r="HT26" s="87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91"/>
      <c r="IF26" s="69"/>
    </row>
    <row r="27" spans="49:240" s="52" customFormat="1" ht="47.25" customHeight="1">
      <c r="AW27" s="53"/>
      <c r="AX27" s="240" t="s">
        <v>162</v>
      </c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2">
        <f t="shared" si="1"/>
        <v>224400</v>
      </c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3">
        <f>SUM(DY28:EL40)</f>
        <v>224400</v>
      </c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4">
        <f>SUM(EM28:EZ40)</f>
        <v>0</v>
      </c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2">
        <f t="shared" si="2"/>
        <v>195400</v>
      </c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242"/>
      <c r="FN27" s="242"/>
      <c r="FO27" s="243">
        <f>SUM(FO28:GB40)</f>
        <v>195400</v>
      </c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>
        <f>SUM(GC28:GP40)</f>
        <v>0</v>
      </c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2">
        <f t="shared" si="3"/>
        <v>211400</v>
      </c>
      <c r="GR27" s="242"/>
      <c r="GS27" s="242"/>
      <c r="GT27" s="242"/>
      <c r="GU27" s="242"/>
      <c r="GV27" s="242"/>
      <c r="GW27" s="242"/>
      <c r="GX27" s="242"/>
      <c r="GY27" s="242"/>
      <c r="GZ27" s="242"/>
      <c r="HA27" s="242"/>
      <c r="HB27" s="242"/>
      <c r="HC27" s="242"/>
      <c r="HD27" s="242"/>
      <c r="HE27" s="243">
        <f>SUM(HE28:HR40)</f>
        <v>211400</v>
      </c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98">
        <f>SUM(HS28:IF40)</f>
        <v>0</v>
      </c>
      <c r="HT27" s="98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99"/>
      <c r="IF27" s="100"/>
    </row>
    <row r="28" spans="1:256" s="66" customFormat="1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3"/>
      <c r="AX28" s="212" t="s">
        <v>127</v>
      </c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1" t="s">
        <v>128</v>
      </c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8">
        <f t="shared" si="1"/>
        <v>0</v>
      </c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8">
        <f t="shared" si="2"/>
        <v>0</v>
      </c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08">
        <f t="shared" si="3"/>
        <v>0</v>
      </c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87"/>
      <c r="HT28" s="87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91"/>
      <c r="IF28" s="69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49:240" s="52" customFormat="1" ht="12.75" customHeight="1">
      <c r="AW29" s="53"/>
      <c r="AX29" s="212" t="s">
        <v>129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1" t="s">
        <v>130</v>
      </c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8">
        <f t="shared" si="1"/>
        <v>160400</v>
      </c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0">
        <v>160400</v>
      </c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8">
        <f t="shared" si="2"/>
        <v>160400</v>
      </c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10">
        <v>160400</v>
      </c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08">
        <f t="shared" si="3"/>
        <v>160400</v>
      </c>
      <c r="GR29" s="208"/>
      <c r="GS29" s="208"/>
      <c r="GT29" s="208"/>
      <c r="GU29" s="208"/>
      <c r="GV29" s="208"/>
      <c r="GW29" s="208"/>
      <c r="GX29" s="208"/>
      <c r="GY29" s="208"/>
      <c r="GZ29" s="208"/>
      <c r="HA29" s="208"/>
      <c r="HB29" s="208"/>
      <c r="HC29" s="208"/>
      <c r="HD29" s="208"/>
      <c r="HE29" s="210">
        <v>160400</v>
      </c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87"/>
      <c r="HT29" s="87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91"/>
      <c r="IF29" s="69"/>
    </row>
    <row r="30" spans="1:256" s="66" customFormat="1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3"/>
      <c r="AX30" s="212" t="s">
        <v>131</v>
      </c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1" t="s">
        <v>132</v>
      </c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8">
        <f t="shared" si="1"/>
        <v>0</v>
      </c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8">
        <f t="shared" si="2"/>
        <v>0</v>
      </c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08">
        <f t="shared" si="3"/>
        <v>0</v>
      </c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87"/>
      <c r="HT30" s="87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91"/>
      <c r="IF30" s="69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66" customFormat="1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3"/>
      <c r="AX31" s="212" t="s">
        <v>133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1" t="s">
        <v>134</v>
      </c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8">
        <f t="shared" si="1"/>
        <v>0</v>
      </c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8">
        <f t="shared" si="2"/>
        <v>0</v>
      </c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08">
        <f t="shared" si="3"/>
        <v>0</v>
      </c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87"/>
      <c r="HT31" s="87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91"/>
      <c r="IF31" s="69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66" customFormat="1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  <c r="AX32" s="212" t="s">
        <v>135</v>
      </c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1" t="s">
        <v>136</v>
      </c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8">
        <f t="shared" si="1"/>
        <v>0</v>
      </c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8">
        <f t="shared" si="2"/>
        <v>0</v>
      </c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08">
        <f t="shared" si="3"/>
        <v>0</v>
      </c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87"/>
      <c r="HT32" s="87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91"/>
      <c r="IF32" s="69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66" customFormat="1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3"/>
      <c r="AX33" s="212" t="s">
        <v>137</v>
      </c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1" t="s">
        <v>138</v>
      </c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8">
        <f t="shared" si="1"/>
        <v>0</v>
      </c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8">
        <f t="shared" si="2"/>
        <v>0</v>
      </c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08">
        <f t="shared" si="3"/>
        <v>0</v>
      </c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87"/>
      <c r="HT33" s="87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91"/>
      <c r="IF33" s="69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s="66" customFormat="1" ht="12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3"/>
      <c r="AX34" s="212" t="s">
        <v>139</v>
      </c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1" t="s">
        <v>140</v>
      </c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8">
        <f t="shared" si="1"/>
        <v>0</v>
      </c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8">
        <f t="shared" si="2"/>
        <v>0</v>
      </c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08">
        <f t="shared" si="3"/>
        <v>0</v>
      </c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87"/>
      <c r="HT34" s="87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91"/>
      <c r="IF34" s="69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s="66" customFormat="1" ht="12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3"/>
      <c r="AX35" s="212" t="s">
        <v>141</v>
      </c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1" t="s">
        <v>142</v>
      </c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8">
        <f t="shared" si="1"/>
        <v>0</v>
      </c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8">
        <f t="shared" si="2"/>
        <v>0</v>
      </c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08">
        <f t="shared" si="3"/>
        <v>0</v>
      </c>
      <c r="GR35" s="208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87"/>
      <c r="HT35" s="87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91"/>
      <c r="IF35" s="69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49:240" s="52" customFormat="1" ht="12.75" customHeight="1">
      <c r="AW36" s="53"/>
      <c r="AX36" s="212" t="s">
        <v>143</v>
      </c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1" t="s">
        <v>144</v>
      </c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8">
        <f t="shared" si="1"/>
        <v>48000</v>
      </c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0">
        <v>48000</v>
      </c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8">
        <f t="shared" si="2"/>
        <v>19000</v>
      </c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  <c r="FL36" s="208"/>
      <c r="FM36" s="208"/>
      <c r="FN36" s="208"/>
      <c r="FO36" s="210">
        <v>19000</v>
      </c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08">
        <f t="shared" si="3"/>
        <v>35000</v>
      </c>
      <c r="GR36" s="208"/>
      <c r="GS36" s="208"/>
      <c r="GT36" s="208"/>
      <c r="GU36" s="208"/>
      <c r="GV36" s="208"/>
      <c r="GW36" s="208"/>
      <c r="GX36" s="208"/>
      <c r="GY36" s="208"/>
      <c r="GZ36" s="208"/>
      <c r="HA36" s="208"/>
      <c r="HB36" s="208"/>
      <c r="HC36" s="208"/>
      <c r="HD36" s="208"/>
      <c r="HE36" s="210">
        <v>35000</v>
      </c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87"/>
      <c r="HT36" s="87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91"/>
      <c r="IF36" s="69"/>
    </row>
    <row r="37" spans="1:256" s="66" customFormat="1" ht="12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3"/>
      <c r="AX37" s="212" t="s">
        <v>145</v>
      </c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1" t="s">
        <v>146</v>
      </c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8">
        <f t="shared" si="1"/>
        <v>0</v>
      </c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8">
        <f t="shared" si="2"/>
        <v>0</v>
      </c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  <c r="FL37" s="208"/>
      <c r="FM37" s="208"/>
      <c r="FN37" s="208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08">
        <f t="shared" si="3"/>
        <v>0</v>
      </c>
      <c r="GR37" s="208"/>
      <c r="GS37" s="208"/>
      <c r="GT37" s="208"/>
      <c r="GU37" s="208"/>
      <c r="GV37" s="208"/>
      <c r="GW37" s="208"/>
      <c r="GX37" s="208"/>
      <c r="GY37" s="208"/>
      <c r="GZ37" s="208"/>
      <c r="HA37" s="208"/>
      <c r="HB37" s="208"/>
      <c r="HC37" s="208"/>
      <c r="HD37" s="208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87"/>
      <c r="HT37" s="87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91"/>
      <c r="IF37" s="69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s="66" customFormat="1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3"/>
      <c r="AX38" s="212" t="s">
        <v>147</v>
      </c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1" t="s">
        <v>148</v>
      </c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8">
        <f t="shared" si="1"/>
        <v>0</v>
      </c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8">
        <f t="shared" si="2"/>
        <v>0</v>
      </c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08">
        <f t="shared" si="3"/>
        <v>0</v>
      </c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8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87"/>
      <c r="HT38" s="87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91"/>
      <c r="IF38" s="69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s="66" customFormat="1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3"/>
      <c r="AX39" s="212" t="s">
        <v>149</v>
      </c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1" t="s">
        <v>150</v>
      </c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8">
        <f t="shared" si="1"/>
        <v>0</v>
      </c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8">
        <f t="shared" si="2"/>
        <v>0</v>
      </c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08">
        <f t="shared" si="3"/>
        <v>0</v>
      </c>
      <c r="GR39" s="208"/>
      <c r="GS39" s="208"/>
      <c r="GT39" s="208"/>
      <c r="GU39" s="208"/>
      <c r="GV39" s="208"/>
      <c r="GW39" s="208"/>
      <c r="GX39" s="208"/>
      <c r="GY39" s="208"/>
      <c r="GZ39" s="208"/>
      <c r="HA39" s="208"/>
      <c r="HB39" s="208"/>
      <c r="HC39" s="208"/>
      <c r="HD39" s="208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87"/>
      <c r="HT39" s="87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91"/>
      <c r="IF39" s="69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49:240" s="52" customFormat="1" ht="30" customHeight="1">
      <c r="AW40" s="239" t="s">
        <v>151</v>
      </c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11" t="s">
        <v>152</v>
      </c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8">
        <f t="shared" si="1"/>
        <v>16000</v>
      </c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0">
        <v>16000</v>
      </c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8">
        <f t="shared" si="2"/>
        <v>16000</v>
      </c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10">
        <v>16000</v>
      </c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08">
        <f t="shared" si="3"/>
        <v>16000</v>
      </c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10">
        <v>16000</v>
      </c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87"/>
      <c r="HT40" s="87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91"/>
      <c r="IF40" s="69"/>
    </row>
    <row r="41" spans="1:256" s="48" customFormat="1" ht="71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3"/>
      <c r="AX41" s="240" t="s">
        <v>163</v>
      </c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3">
        <f t="shared" si="1"/>
        <v>0</v>
      </c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>
        <f>DY42+DY43+DY44+DY45+DY46+DY47+DY48+DY49+DY50+DY51+DY52+DY53+DY54</f>
        <v>0</v>
      </c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4">
        <f>EM42+EM43+EM44+EM45+EM46+EM47+EM48+EM49+EM50+EM51+EM52+EM53+EM54</f>
        <v>0</v>
      </c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3">
        <f t="shared" si="2"/>
        <v>0</v>
      </c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>
        <v>0</v>
      </c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>
        <v>0</v>
      </c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>
        <f>HE41+HS41</f>
        <v>0</v>
      </c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>
        <f>HE42+HE43+HE44+HE45+HE46+HE47+HE48+HE49+HE50+HE51+HE52+HE53+HE54</f>
        <v>0</v>
      </c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79">
        <v>0</v>
      </c>
      <c r="HT41" s="79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83"/>
      <c r="IF41" s="51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49:240" s="52" customFormat="1" ht="14.25" customHeight="1">
      <c r="AW42" s="53"/>
      <c r="AX42" s="212" t="s">
        <v>127</v>
      </c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1" t="s">
        <v>128</v>
      </c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8">
        <f aca="true" t="shared" si="4" ref="DJ42:DJ54">DY42+EM42</f>
        <v>0</v>
      </c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0">
        <v>0</v>
      </c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8">
        <f aca="true" t="shared" si="5" ref="FA42:FA54">FO42+GC42</f>
        <v>0</v>
      </c>
      <c r="FB42" s="208"/>
      <c r="FC42" s="208"/>
      <c r="FD42" s="208"/>
      <c r="FE42" s="208"/>
      <c r="FF42" s="208"/>
      <c r="FG42" s="208"/>
      <c r="FH42" s="208"/>
      <c r="FI42" s="208"/>
      <c r="FJ42" s="208"/>
      <c r="FK42" s="208"/>
      <c r="FL42" s="208"/>
      <c r="FM42" s="208"/>
      <c r="FN42" s="208"/>
      <c r="FO42" s="210">
        <v>0</v>
      </c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08">
        <f aca="true" t="shared" si="6" ref="GQ42:GQ54">HE42+HS42</f>
        <v>0</v>
      </c>
      <c r="GR42" s="208"/>
      <c r="GS42" s="208"/>
      <c r="GT42" s="208"/>
      <c r="GU42" s="208"/>
      <c r="GV42" s="208"/>
      <c r="GW42" s="208"/>
      <c r="GX42" s="208"/>
      <c r="GY42" s="208"/>
      <c r="GZ42" s="208"/>
      <c r="HA42" s="208"/>
      <c r="HB42" s="208"/>
      <c r="HC42" s="208"/>
      <c r="HD42" s="208"/>
      <c r="HE42" s="210">
        <v>0</v>
      </c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87"/>
      <c r="HT42" s="87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91"/>
      <c r="IF42" s="69"/>
    </row>
    <row r="43" spans="49:240" s="52" customFormat="1" ht="16.5" customHeight="1">
      <c r="AW43" s="53"/>
      <c r="AX43" s="212" t="s">
        <v>129</v>
      </c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1" t="s">
        <v>130</v>
      </c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8">
        <f t="shared" si="4"/>
        <v>0</v>
      </c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0">
        <v>0</v>
      </c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8">
        <f t="shared" si="5"/>
        <v>0</v>
      </c>
      <c r="FB43" s="208"/>
      <c r="FC43" s="208"/>
      <c r="FD43" s="208"/>
      <c r="FE43" s="208"/>
      <c r="FF43" s="208"/>
      <c r="FG43" s="208"/>
      <c r="FH43" s="208"/>
      <c r="FI43" s="208"/>
      <c r="FJ43" s="208"/>
      <c r="FK43" s="208"/>
      <c r="FL43" s="208"/>
      <c r="FM43" s="208"/>
      <c r="FN43" s="208"/>
      <c r="FO43" s="210">
        <v>0</v>
      </c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08">
        <f t="shared" si="6"/>
        <v>0</v>
      </c>
      <c r="GR43" s="208"/>
      <c r="GS43" s="208"/>
      <c r="GT43" s="208"/>
      <c r="GU43" s="208"/>
      <c r="GV43" s="208"/>
      <c r="GW43" s="208"/>
      <c r="GX43" s="208"/>
      <c r="GY43" s="208"/>
      <c r="GZ43" s="208"/>
      <c r="HA43" s="208"/>
      <c r="HB43" s="208"/>
      <c r="HC43" s="208"/>
      <c r="HD43" s="208"/>
      <c r="HE43" s="210">
        <v>0</v>
      </c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87"/>
      <c r="HT43" s="87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91"/>
      <c r="IF43" s="69"/>
    </row>
    <row r="44" spans="1:256" s="66" customFormat="1" ht="16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3"/>
      <c r="AX44" s="212" t="s">
        <v>131</v>
      </c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1" t="s">
        <v>132</v>
      </c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8">
        <f t="shared" si="4"/>
        <v>0</v>
      </c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0">
        <v>0</v>
      </c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8">
        <f t="shared" si="5"/>
        <v>0</v>
      </c>
      <c r="FB44" s="208"/>
      <c r="FC44" s="208"/>
      <c r="FD44" s="208"/>
      <c r="FE44" s="208"/>
      <c r="FF44" s="208"/>
      <c r="FG44" s="208"/>
      <c r="FH44" s="208"/>
      <c r="FI44" s="208"/>
      <c r="FJ44" s="208"/>
      <c r="FK44" s="208"/>
      <c r="FL44" s="208"/>
      <c r="FM44" s="208"/>
      <c r="FN44" s="208"/>
      <c r="FO44" s="210">
        <v>0</v>
      </c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08">
        <f t="shared" si="6"/>
        <v>0</v>
      </c>
      <c r="GR44" s="208"/>
      <c r="GS44" s="208"/>
      <c r="GT44" s="208"/>
      <c r="GU44" s="208"/>
      <c r="GV44" s="208"/>
      <c r="GW44" s="208"/>
      <c r="GX44" s="208"/>
      <c r="GY44" s="208"/>
      <c r="GZ44" s="208"/>
      <c r="HA44" s="208"/>
      <c r="HB44" s="208"/>
      <c r="HC44" s="208"/>
      <c r="HD44" s="208"/>
      <c r="HE44" s="210">
        <v>0</v>
      </c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91"/>
      <c r="IF44" s="69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49:240" s="52" customFormat="1" ht="18" customHeight="1">
      <c r="AW45" s="53"/>
      <c r="AX45" s="212" t="s">
        <v>133</v>
      </c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1" t="s">
        <v>134</v>
      </c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8">
        <f t="shared" si="4"/>
        <v>0</v>
      </c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0">
        <v>0</v>
      </c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8">
        <f t="shared" si="5"/>
        <v>0</v>
      </c>
      <c r="FB45" s="208"/>
      <c r="FC45" s="208"/>
      <c r="FD45" s="208"/>
      <c r="FE45" s="208"/>
      <c r="FF45" s="208"/>
      <c r="FG45" s="208"/>
      <c r="FH45" s="208"/>
      <c r="FI45" s="208"/>
      <c r="FJ45" s="208"/>
      <c r="FK45" s="208"/>
      <c r="FL45" s="208"/>
      <c r="FM45" s="208"/>
      <c r="FN45" s="208"/>
      <c r="FO45" s="210">
        <v>0</v>
      </c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08">
        <f t="shared" si="6"/>
        <v>0</v>
      </c>
      <c r="GR45" s="208"/>
      <c r="GS45" s="208"/>
      <c r="GT45" s="208"/>
      <c r="GU45" s="208"/>
      <c r="GV45" s="208"/>
      <c r="GW45" s="208"/>
      <c r="GX45" s="208"/>
      <c r="GY45" s="208"/>
      <c r="GZ45" s="208"/>
      <c r="HA45" s="208"/>
      <c r="HB45" s="208"/>
      <c r="HC45" s="208"/>
      <c r="HD45" s="208"/>
      <c r="HE45" s="210">
        <v>0</v>
      </c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87"/>
      <c r="HT45" s="87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91"/>
      <c r="IF45" s="69"/>
    </row>
    <row r="46" spans="49:240" s="52" customFormat="1" ht="15" customHeight="1">
      <c r="AW46" s="53"/>
      <c r="AX46" s="212" t="s">
        <v>135</v>
      </c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1" t="s">
        <v>136</v>
      </c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8">
        <f t="shared" si="4"/>
        <v>0</v>
      </c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0">
        <v>0</v>
      </c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8">
        <f t="shared" si="5"/>
        <v>0</v>
      </c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10">
        <v>0</v>
      </c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08">
        <f t="shared" si="6"/>
        <v>0</v>
      </c>
      <c r="GR46" s="208"/>
      <c r="GS46" s="208"/>
      <c r="GT46" s="208"/>
      <c r="GU46" s="208"/>
      <c r="GV46" s="208"/>
      <c r="GW46" s="208"/>
      <c r="GX46" s="208"/>
      <c r="GY46" s="208"/>
      <c r="GZ46" s="208"/>
      <c r="HA46" s="208"/>
      <c r="HB46" s="208"/>
      <c r="HC46" s="208"/>
      <c r="HD46" s="208"/>
      <c r="HE46" s="210">
        <v>0</v>
      </c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87"/>
      <c r="HT46" s="87"/>
      <c r="HU46" s="210"/>
      <c r="HV46" s="210"/>
      <c r="HW46" s="210"/>
      <c r="HX46" s="210"/>
      <c r="HY46" s="210"/>
      <c r="HZ46" s="210"/>
      <c r="IA46" s="210"/>
      <c r="IB46" s="210"/>
      <c r="IC46" s="210"/>
      <c r="ID46" s="210"/>
      <c r="IE46" s="91"/>
      <c r="IF46" s="69"/>
    </row>
    <row r="47" spans="49:240" s="52" customFormat="1" ht="15" customHeight="1">
      <c r="AW47" s="53"/>
      <c r="AX47" s="212" t="s">
        <v>137</v>
      </c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1" t="s">
        <v>138</v>
      </c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8">
        <f t="shared" si="4"/>
        <v>0</v>
      </c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0">
        <v>0</v>
      </c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8">
        <f t="shared" si="5"/>
        <v>0</v>
      </c>
      <c r="FB47" s="208"/>
      <c r="FC47" s="208"/>
      <c r="FD47" s="208"/>
      <c r="FE47" s="208"/>
      <c r="FF47" s="208"/>
      <c r="FG47" s="208"/>
      <c r="FH47" s="208"/>
      <c r="FI47" s="208"/>
      <c r="FJ47" s="208"/>
      <c r="FK47" s="208"/>
      <c r="FL47" s="208"/>
      <c r="FM47" s="208"/>
      <c r="FN47" s="208"/>
      <c r="FO47" s="210">
        <v>0</v>
      </c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08">
        <f t="shared" si="6"/>
        <v>0</v>
      </c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10">
        <v>0</v>
      </c>
      <c r="HF47" s="210"/>
      <c r="HG47" s="210"/>
      <c r="HH47" s="210"/>
      <c r="HI47" s="210"/>
      <c r="HJ47" s="210"/>
      <c r="HK47" s="210"/>
      <c r="HL47" s="210"/>
      <c r="HM47" s="210"/>
      <c r="HN47" s="210"/>
      <c r="HO47" s="210"/>
      <c r="HP47" s="210"/>
      <c r="HQ47" s="210"/>
      <c r="HR47" s="210"/>
      <c r="HS47" s="87"/>
      <c r="HT47" s="87"/>
      <c r="HU47" s="210"/>
      <c r="HV47" s="210"/>
      <c r="HW47" s="210"/>
      <c r="HX47" s="210"/>
      <c r="HY47" s="210"/>
      <c r="HZ47" s="210"/>
      <c r="IA47" s="210"/>
      <c r="IB47" s="210"/>
      <c r="IC47" s="210"/>
      <c r="ID47" s="210"/>
      <c r="IE47" s="91"/>
      <c r="IF47" s="69"/>
    </row>
    <row r="48" spans="49:240" ht="12.75" customHeight="1">
      <c r="AW48" s="53"/>
      <c r="AX48" s="212" t="s">
        <v>139</v>
      </c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1" t="s">
        <v>140</v>
      </c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8">
        <f t="shared" si="4"/>
        <v>0</v>
      </c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0">
        <v>0</v>
      </c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8">
        <f t="shared" si="5"/>
        <v>0</v>
      </c>
      <c r="FB48" s="208"/>
      <c r="FC48" s="208"/>
      <c r="FD48" s="208"/>
      <c r="FE48" s="208"/>
      <c r="FF48" s="208"/>
      <c r="FG48" s="208"/>
      <c r="FH48" s="208"/>
      <c r="FI48" s="208"/>
      <c r="FJ48" s="208"/>
      <c r="FK48" s="208"/>
      <c r="FL48" s="208"/>
      <c r="FM48" s="208"/>
      <c r="FN48" s="208"/>
      <c r="FO48" s="210">
        <v>0</v>
      </c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08">
        <f t="shared" si="6"/>
        <v>0</v>
      </c>
      <c r="GR48" s="208"/>
      <c r="GS48" s="208"/>
      <c r="GT48" s="208"/>
      <c r="GU48" s="208"/>
      <c r="GV48" s="208"/>
      <c r="GW48" s="208"/>
      <c r="GX48" s="208"/>
      <c r="GY48" s="208"/>
      <c r="GZ48" s="208"/>
      <c r="HA48" s="208"/>
      <c r="HB48" s="208"/>
      <c r="HC48" s="208"/>
      <c r="HD48" s="208"/>
      <c r="HE48" s="210">
        <v>0</v>
      </c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87"/>
      <c r="HT48" s="87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91"/>
      <c r="IF48" s="69"/>
    </row>
    <row r="49" spans="49:240" ht="12.75" customHeight="1">
      <c r="AW49" s="53"/>
      <c r="AX49" s="212" t="s">
        <v>141</v>
      </c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1" t="s">
        <v>142</v>
      </c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8">
        <f t="shared" si="4"/>
        <v>0</v>
      </c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0">
        <v>0</v>
      </c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8">
        <f t="shared" si="5"/>
        <v>0</v>
      </c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10">
        <v>0</v>
      </c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08">
        <f t="shared" si="6"/>
        <v>0</v>
      </c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10">
        <v>0</v>
      </c>
      <c r="HF49" s="210"/>
      <c r="HG49" s="210"/>
      <c r="HH49" s="210"/>
      <c r="HI49" s="210"/>
      <c r="HJ49" s="210"/>
      <c r="HK49" s="210"/>
      <c r="HL49" s="210"/>
      <c r="HM49" s="210"/>
      <c r="HN49" s="210"/>
      <c r="HO49" s="210"/>
      <c r="HP49" s="210"/>
      <c r="HQ49" s="210"/>
      <c r="HR49" s="210"/>
      <c r="HS49" s="87"/>
      <c r="HT49" s="87"/>
      <c r="HU49" s="210"/>
      <c r="HV49" s="210"/>
      <c r="HW49" s="210"/>
      <c r="HX49" s="210"/>
      <c r="HY49" s="210"/>
      <c r="HZ49" s="210"/>
      <c r="IA49" s="210"/>
      <c r="IB49" s="210"/>
      <c r="IC49" s="210"/>
      <c r="ID49" s="210"/>
      <c r="IE49" s="91"/>
      <c r="IF49" s="69"/>
    </row>
    <row r="50" spans="49:240" ht="12.75" customHeight="1">
      <c r="AW50" s="53"/>
      <c r="AX50" s="212" t="s">
        <v>143</v>
      </c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1" t="s">
        <v>144</v>
      </c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8">
        <f t="shared" si="4"/>
        <v>0</v>
      </c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0">
        <v>0</v>
      </c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8">
        <f t="shared" si="5"/>
        <v>0</v>
      </c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10">
        <v>0</v>
      </c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08">
        <f t="shared" si="6"/>
        <v>0</v>
      </c>
      <c r="GR50" s="208"/>
      <c r="GS50" s="208"/>
      <c r="GT50" s="208"/>
      <c r="GU50" s="208"/>
      <c r="GV50" s="208"/>
      <c r="GW50" s="208"/>
      <c r="GX50" s="208"/>
      <c r="GY50" s="208"/>
      <c r="GZ50" s="208"/>
      <c r="HA50" s="208"/>
      <c r="HB50" s="208"/>
      <c r="HC50" s="208"/>
      <c r="HD50" s="208"/>
      <c r="HE50" s="210">
        <v>0</v>
      </c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87"/>
      <c r="HT50" s="87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91"/>
      <c r="IF50" s="69"/>
    </row>
    <row r="51" spans="49:240" ht="12.75" customHeight="1">
      <c r="AW51" s="53"/>
      <c r="AX51" s="212" t="s">
        <v>145</v>
      </c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1" t="s">
        <v>146</v>
      </c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8">
        <f t="shared" si="4"/>
        <v>0</v>
      </c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0">
        <v>0</v>
      </c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8">
        <f t="shared" si="5"/>
        <v>0</v>
      </c>
      <c r="FB51" s="208"/>
      <c r="FC51" s="208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10">
        <v>0</v>
      </c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0"/>
      <c r="GN51" s="210"/>
      <c r="GO51" s="210"/>
      <c r="GP51" s="210"/>
      <c r="GQ51" s="208">
        <f t="shared" si="6"/>
        <v>0</v>
      </c>
      <c r="GR51" s="208"/>
      <c r="GS51" s="208"/>
      <c r="GT51" s="208"/>
      <c r="GU51" s="208"/>
      <c r="GV51" s="208"/>
      <c r="GW51" s="208"/>
      <c r="GX51" s="208"/>
      <c r="GY51" s="208"/>
      <c r="GZ51" s="208"/>
      <c r="HA51" s="208"/>
      <c r="HB51" s="208"/>
      <c r="HC51" s="208"/>
      <c r="HD51" s="208"/>
      <c r="HE51" s="210">
        <v>0</v>
      </c>
      <c r="HF51" s="210"/>
      <c r="HG51" s="210"/>
      <c r="HH51" s="210"/>
      <c r="HI51" s="210"/>
      <c r="HJ51" s="210"/>
      <c r="HK51" s="210"/>
      <c r="HL51" s="210"/>
      <c r="HM51" s="210"/>
      <c r="HN51" s="210"/>
      <c r="HO51" s="210"/>
      <c r="HP51" s="210"/>
      <c r="HQ51" s="210"/>
      <c r="HR51" s="210"/>
      <c r="HS51" s="87"/>
      <c r="HT51" s="87"/>
      <c r="HU51" s="210"/>
      <c r="HV51" s="210"/>
      <c r="HW51" s="210"/>
      <c r="HX51" s="210"/>
      <c r="HY51" s="210"/>
      <c r="HZ51" s="210"/>
      <c r="IA51" s="210"/>
      <c r="IB51" s="210"/>
      <c r="IC51" s="210"/>
      <c r="ID51" s="210"/>
      <c r="IE51" s="91"/>
      <c r="IF51" s="69"/>
    </row>
    <row r="52" spans="49:240" ht="12.75" customHeight="1">
      <c r="AW52" s="53"/>
      <c r="AX52" s="212" t="s">
        <v>147</v>
      </c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1" t="s">
        <v>148</v>
      </c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8">
        <f t="shared" si="4"/>
        <v>0</v>
      </c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0">
        <v>0</v>
      </c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8">
        <f t="shared" si="5"/>
        <v>0</v>
      </c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10">
        <v>0</v>
      </c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08">
        <f t="shared" si="6"/>
        <v>0</v>
      </c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10">
        <v>0</v>
      </c>
      <c r="HF52" s="210"/>
      <c r="HG52" s="210"/>
      <c r="HH52" s="210"/>
      <c r="HI52" s="210"/>
      <c r="HJ52" s="210"/>
      <c r="HK52" s="210"/>
      <c r="HL52" s="210"/>
      <c r="HM52" s="210"/>
      <c r="HN52" s="210"/>
      <c r="HO52" s="210"/>
      <c r="HP52" s="210"/>
      <c r="HQ52" s="210"/>
      <c r="HR52" s="210"/>
      <c r="HS52" s="87"/>
      <c r="HT52" s="87"/>
      <c r="HU52" s="210"/>
      <c r="HV52" s="210"/>
      <c r="HW52" s="210"/>
      <c r="HX52" s="210"/>
      <c r="HY52" s="210"/>
      <c r="HZ52" s="210"/>
      <c r="IA52" s="210"/>
      <c r="IB52" s="210"/>
      <c r="IC52" s="210"/>
      <c r="ID52" s="210"/>
      <c r="IE52" s="91"/>
      <c r="IF52" s="69"/>
    </row>
    <row r="53" spans="49:240" ht="12.75" customHeight="1">
      <c r="AW53" s="53"/>
      <c r="AX53" s="212" t="s">
        <v>149</v>
      </c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1" t="s">
        <v>150</v>
      </c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8">
        <f t="shared" si="4"/>
        <v>0</v>
      </c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0">
        <v>0</v>
      </c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8">
        <f t="shared" si="5"/>
        <v>0</v>
      </c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10">
        <v>0</v>
      </c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08">
        <f t="shared" si="6"/>
        <v>0</v>
      </c>
      <c r="GR53" s="208"/>
      <c r="GS53" s="208"/>
      <c r="GT53" s="208"/>
      <c r="GU53" s="208"/>
      <c r="GV53" s="208"/>
      <c r="GW53" s="208"/>
      <c r="GX53" s="208"/>
      <c r="GY53" s="208"/>
      <c r="GZ53" s="208"/>
      <c r="HA53" s="208"/>
      <c r="HB53" s="208"/>
      <c r="HC53" s="208"/>
      <c r="HD53" s="208"/>
      <c r="HE53" s="210">
        <v>0</v>
      </c>
      <c r="HF53" s="210"/>
      <c r="HG53" s="210"/>
      <c r="HH53" s="210"/>
      <c r="HI53" s="210"/>
      <c r="HJ53" s="210"/>
      <c r="HK53" s="210"/>
      <c r="HL53" s="210"/>
      <c r="HM53" s="210"/>
      <c r="HN53" s="210"/>
      <c r="HO53" s="210"/>
      <c r="HP53" s="210"/>
      <c r="HQ53" s="210"/>
      <c r="HR53" s="210"/>
      <c r="HS53" s="87"/>
      <c r="HT53" s="87"/>
      <c r="HU53" s="210"/>
      <c r="HV53" s="210"/>
      <c r="HW53" s="210"/>
      <c r="HX53" s="210"/>
      <c r="HY53" s="210"/>
      <c r="HZ53" s="210"/>
      <c r="IA53" s="210"/>
      <c r="IB53" s="210"/>
      <c r="IC53" s="210"/>
      <c r="ID53" s="210"/>
      <c r="IE53" s="91"/>
      <c r="IF53" s="69"/>
    </row>
    <row r="54" spans="49:240" ht="12.75" customHeight="1">
      <c r="AW54" s="239" t="s">
        <v>151</v>
      </c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11" t="s">
        <v>152</v>
      </c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8">
        <f t="shared" si="4"/>
        <v>0</v>
      </c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0">
        <v>0</v>
      </c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8">
        <f t="shared" si="5"/>
        <v>0</v>
      </c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10">
        <v>0</v>
      </c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08">
        <f t="shared" si="6"/>
        <v>0</v>
      </c>
      <c r="GR54" s="208"/>
      <c r="GS54" s="208"/>
      <c r="GT54" s="208"/>
      <c r="GU54" s="208"/>
      <c r="GV54" s="208"/>
      <c r="GW54" s="208"/>
      <c r="GX54" s="208"/>
      <c r="GY54" s="208"/>
      <c r="GZ54" s="208"/>
      <c r="HA54" s="208"/>
      <c r="HB54" s="208"/>
      <c r="HC54" s="208"/>
      <c r="HD54" s="208"/>
      <c r="HE54" s="210">
        <v>0</v>
      </c>
      <c r="HF54" s="210"/>
      <c r="HG54" s="210"/>
      <c r="HH54" s="210"/>
      <c r="HI54" s="210"/>
      <c r="HJ54" s="210"/>
      <c r="HK54" s="210"/>
      <c r="HL54" s="210"/>
      <c r="HM54" s="210"/>
      <c r="HN54" s="210"/>
      <c r="HO54" s="210"/>
      <c r="HP54" s="210"/>
      <c r="HQ54" s="210"/>
      <c r="HR54" s="210"/>
      <c r="HS54" s="87"/>
      <c r="HT54" s="87"/>
      <c r="HU54" s="210"/>
      <c r="HV54" s="210"/>
      <c r="HW54" s="210"/>
      <c r="HX54" s="210"/>
      <c r="HY54" s="210"/>
      <c r="HZ54" s="210"/>
      <c r="IA54" s="210"/>
      <c r="IB54" s="210"/>
      <c r="IC54" s="210"/>
      <c r="ID54" s="210"/>
      <c r="IE54" s="91"/>
      <c r="IF54" s="69"/>
    </row>
    <row r="55" spans="49:240" ht="12.75" customHeight="1">
      <c r="AW55" s="238" t="s">
        <v>153</v>
      </c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8">
        <f>DY55+EM55</f>
        <v>0</v>
      </c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0">
        <v>0</v>
      </c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8">
        <f>FO55+GC55</f>
        <v>0</v>
      </c>
      <c r="FB55" s="208"/>
      <c r="FC55" s="208"/>
      <c r="FD55" s="208"/>
      <c r="FE55" s="208"/>
      <c r="FF55" s="208"/>
      <c r="FG55" s="208"/>
      <c r="FH55" s="208"/>
      <c r="FI55" s="208"/>
      <c r="FJ55" s="208"/>
      <c r="FK55" s="208"/>
      <c r="FL55" s="208"/>
      <c r="FM55" s="208"/>
      <c r="FN55" s="208"/>
      <c r="FO55" s="210">
        <v>0</v>
      </c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08">
        <f>HE55+HS55</f>
        <v>0</v>
      </c>
      <c r="GR55" s="208"/>
      <c r="GS55" s="208"/>
      <c r="GT55" s="208"/>
      <c r="GU55" s="208"/>
      <c r="GV55" s="208"/>
      <c r="GW55" s="208"/>
      <c r="GX55" s="208"/>
      <c r="GY55" s="208"/>
      <c r="GZ55" s="208"/>
      <c r="HA55" s="208"/>
      <c r="HB55" s="208"/>
      <c r="HC55" s="208"/>
      <c r="HD55" s="208"/>
      <c r="HE55" s="210">
        <v>0</v>
      </c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87"/>
      <c r="HT55" s="87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91"/>
      <c r="IF55" s="69"/>
    </row>
  </sheetData>
  <sheetProtection selectLockedCells="1" selectUnlockedCells="1"/>
  <mergeCells count="579">
    <mergeCell ref="AW1:EZ1"/>
    <mergeCell ref="AW2:CT4"/>
    <mergeCell ref="CU2:DI4"/>
    <mergeCell ref="DJ2:EZ2"/>
    <mergeCell ref="DJ3:DX4"/>
    <mergeCell ref="DY3:EZ3"/>
    <mergeCell ref="FA3:FO4"/>
    <mergeCell ref="FP3:GQ3"/>
    <mergeCell ref="GR3:HF4"/>
    <mergeCell ref="HG3:ID3"/>
    <mergeCell ref="DY4:EL4"/>
    <mergeCell ref="EM4:EZ4"/>
    <mergeCell ref="FP4:GC4"/>
    <mergeCell ref="GD4:GQ4"/>
    <mergeCell ref="HG4:HT4"/>
    <mergeCell ref="HU4:ID4"/>
    <mergeCell ref="FA2:GQ2"/>
    <mergeCell ref="GR2:ID2"/>
    <mergeCell ref="FO6:GB6"/>
    <mergeCell ref="EM5:EZ5"/>
    <mergeCell ref="FA5:FN5"/>
    <mergeCell ref="FO5:GB5"/>
    <mergeCell ref="GC5:GP5"/>
    <mergeCell ref="EM6:EZ6"/>
    <mergeCell ref="FA6:FN6"/>
    <mergeCell ref="GC6:GP6"/>
    <mergeCell ref="HE6:HR6"/>
    <mergeCell ref="HU6:ID6"/>
    <mergeCell ref="GQ5:HD5"/>
    <mergeCell ref="HE5:HR5"/>
    <mergeCell ref="HU5:ID5"/>
    <mergeCell ref="AX5:CT5"/>
    <mergeCell ref="CU5:DI5"/>
    <mergeCell ref="DJ5:DX5"/>
    <mergeCell ref="DY5:EL5"/>
    <mergeCell ref="AX6:CT6"/>
    <mergeCell ref="AX7:CT7"/>
    <mergeCell ref="CU7:DI7"/>
    <mergeCell ref="DJ7:DX7"/>
    <mergeCell ref="DY7:EL7"/>
    <mergeCell ref="AX8:CT8"/>
    <mergeCell ref="GQ6:HD6"/>
    <mergeCell ref="CU6:DI6"/>
    <mergeCell ref="DJ6:DX6"/>
    <mergeCell ref="DY6:EL6"/>
    <mergeCell ref="EM8:EZ8"/>
    <mergeCell ref="FA8:FN8"/>
    <mergeCell ref="GC8:GP8"/>
    <mergeCell ref="FO8:GB8"/>
    <mergeCell ref="EM7:EZ7"/>
    <mergeCell ref="FA7:FN7"/>
    <mergeCell ref="FO7:GB7"/>
    <mergeCell ref="GC7:GP7"/>
    <mergeCell ref="AX10:CT10"/>
    <mergeCell ref="GQ8:HD8"/>
    <mergeCell ref="HE8:HR8"/>
    <mergeCell ref="HU8:ID8"/>
    <mergeCell ref="GQ7:HD7"/>
    <mergeCell ref="HE7:HR7"/>
    <mergeCell ref="HU7:ID7"/>
    <mergeCell ref="CU8:DI8"/>
    <mergeCell ref="DJ8:DX8"/>
    <mergeCell ref="DY8:EL8"/>
    <mergeCell ref="EM9:EZ9"/>
    <mergeCell ref="FA9:FN9"/>
    <mergeCell ref="FO9:GB9"/>
    <mergeCell ref="GC9:GP9"/>
    <mergeCell ref="AX9:CT9"/>
    <mergeCell ref="CU9:DI9"/>
    <mergeCell ref="DJ9:DX9"/>
    <mergeCell ref="DY9:EL9"/>
    <mergeCell ref="CU10:DI10"/>
    <mergeCell ref="DJ10:DX10"/>
    <mergeCell ref="DY10:EL10"/>
    <mergeCell ref="EM10:EZ10"/>
    <mergeCell ref="FA10:FN10"/>
    <mergeCell ref="GC10:GP10"/>
    <mergeCell ref="FO10:GB10"/>
    <mergeCell ref="GQ10:HD10"/>
    <mergeCell ref="HE10:HR10"/>
    <mergeCell ref="HU10:ID10"/>
    <mergeCell ref="GQ9:HD9"/>
    <mergeCell ref="HE9:HR9"/>
    <mergeCell ref="HU9:ID9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HE12:HR12"/>
    <mergeCell ref="HU12:ID12"/>
    <mergeCell ref="GQ11:HD11"/>
    <mergeCell ref="HE11:HR11"/>
    <mergeCell ref="HU11:ID11"/>
    <mergeCell ref="CU12:DI12"/>
    <mergeCell ref="DJ12:DX12"/>
    <mergeCell ref="DY12:EL12"/>
    <mergeCell ref="EM12:EZ12"/>
    <mergeCell ref="FA12:FN12"/>
    <mergeCell ref="AX13:CT13"/>
    <mergeCell ref="CU13:DI13"/>
    <mergeCell ref="DJ13:DX13"/>
    <mergeCell ref="DY13:EL13"/>
    <mergeCell ref="AX14:CT14"/>
    <mergeCell ref="GQ12:HD12"/>
    <mergeCell ref="GC12:GP12"/>
    <mergeCell ref="FO12:GB12"/>
    <mergeCell ref="AX12:CT12"/>
    <mergeCell ref="EM14:EZ14"/>
    <mergeCell ref="FA14:FN14"/>
    <mergeCell ref="GC14:GP14"/>
    <mergeCell ref="FO14:GB14"/>
    <mergeCell ref="EM13:EZ13"/>
    <mergeCell ref="FA13:FN13"/>
    <mergeCell ref="FO13:GB13"/>
    <mergeCell ref="GC13:GP13"/>
    <mergeCell ref="AX16:CT16"/>
    <mergeCell ref="GQ14:HD14"/>
    <mergeCell ref="HE14:HR14"/>
    <mergeCell ref="HU14:ID14"/>
    <mergeCell ref="GQ13:HD13"/>
    <mergeCell ref="HE13:HR13"/>
    <mergeCell ref="HU13:ID13"/>
    <mergeCell ref="CU14:DI14"/>
    <mergeCell ref="DJ14:DX14"/>
    <mergeCell ref="DY14:EL14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CU16:DI16"/>
    <mergeCell ref="DJ16:DX16"/>
    <mergeCell ref="DY16:EL16"/>
    <mergeCell ref="EM16:EZ16"/>
    <mergeCell ref="FA16:FN16"/>
    <mergeCell ref="GC16:GP16"/>
    <mergeCell ref="FO16:GB16"/>
    <mergeCell ref="GQ16:HD16"/>
    <mergeCell ref="HE16:HR16"/>
    <mergeCell ref="HU16:ID16"/>
    <mergeCell ref="GQ15:HD15"/>
    <mergeCell ref="HE15:HR15"/>
    <mergeCell ref="HU15:ID15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HE18:HR18"/>
    <mergeCell ref="HU18:ID18"/>
    <mergeCell ref="GQ17:HD17"/>
    <mergeCell ref="HE17:HR17"/>
    <mergeCell ref="HU17:ID17"/>
    <mergeCell ref="CU18:DI18"/>
    <mergeCell ref="DJ18:DX18"/>
    <mergeCell ref="DY18:EL18"/>
    <mergeCell ref="EM18:EZ18"/>
    <mergeCell ref="FA18:FN18"/>
    <mergeCell ref="AX19:CT19"/>
    <mergeCell ref="CU19:DI19"/>
    <mergeCell ref="DJ19:DX19"/>
    <mergeCell ref="DY19:EL19"/>
    <mergeCell ref="AX20:CT20"/>
    <mergeCell ref="GQ18:HD18"/>
    <mergeCell ref="GC18:GP18"/>
    <mergeCell ref="FO18:GB18"/>
    <mergeCell ref="AX18:CT18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22:CT22"/>
    <mergeCell ref="GQ20:HD20"/>
    <mergeCell ref="HE20:HR20"/>
    <mergeCell ref="HU20:ID20"/>
    <mergeCell ref="GQ19:HD19"/>
    <mergeCell ref="HE19:HR19"/>
    <mergeCell ref="HU19:ID19"/>
    <mergeCell ref="CU20:DI20"/>
    <mergeCell ref="DJ20:DX20"/>
    <mergeCell ref="DY20:EL20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CU22:DI22"/>
    <mergeCell ref="DJ22:DX22"/>
    <mergeCell ref="DY22:EL22"/>
    <mergeCell ref="EM22:EZ22"/>
    <mergeCell ref="FA22:FN22"/>
    <mergeCell ref="GC22:GP22"/>
    <mergeCell ref="FO22:GB22"/>
    <mergeCell ref="GQ22:HD22"/>
    <mergeCell ref="HE22:HR22"/>
    <mergeCell ref="HU22:ID22"/>
    <mergeCell ref="GQ21:HD21"/>
    <mergeCell ref="HE21:HR21"/>
    <mergeCell ref="HU21:ID21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HE24:HR24"/>
    <mergeCell ref="HU24:ID24"/>
    <mergeCell ref="GQ23:HD23"/>
    <mergeCell ref="HE23:HR23"/>
    <mergeCell ref="HU23:ID23"/>
    <mergeCell ref="CU24:DI24"/>
    <mergeCell ref="DJ24:DX24"/>
    <mergeCell ref="DY24:EL24"/>
    <mergeCell ref="EM24:EZ24"/>
    <mergeCell ref="FA24:FN24"/>
    <mergeCell ref="AX25:CT25"/>
    <mergeCell ref="CU25:DI25"/>
    <mergeCell ref="DJ25:DX25"/>
    <mergeCell ref="DY25:EL25"/>
    <mergeCell ref="AX26:CT26"/>
    <mergeCell ref="GQ24:HD24"/>
    <mergeCell ref="GC24:GP24"/>
    <mergeCell ref="FO24:GB24"/>
    <mergeCell ref="AX24:CT24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8:CT28"/>
    <mergeCell ref="GQ26:HD26"/>
    <mergeCell ref="HE26:HR26"/>
    <mergeCell ref="HU26:ID26"/>
    <mergeCell ref="GQ25:HD25"/>
    <mergeCell ref="HE25:HR25"/>
    <mergeCell ref="HU25:ID25"/>
    <mergeCell ref="CU26:DI26"/>
    <mergeCell ref="DJ26:DX26"/>
    <mergeCell ref="DY26:EL26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CU28:DI28"/>
    <mergeCell ref="DJ28:DX28"/>
    <mergeCell ref="DY28:EL28"/>
    <mergeCell ref="EM28:EZ28"/>
    <mergeCell ref="FA28:FN28"/>
    <mergeCell ref="GC28:GP28"/>
    <mergeCell ref="FO28:GB28"/>
    <mergeCell ref="GQ28:HD28"/>
    <mergeCell ref="HE28:HR28"/>
    <mergeCell ref="HU28:ID28"/>
    <mergeCell ref="GQ27:HD27"/>
    <mergeCell ref="HE27:HR27"/>
    <mergeCell ref="HU27:ID27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HE30:HR30"/>
    <mergeCell ref="HU30:ID30"/>
    <mergeCell ref="GQ29:HD29"/>
    <mergeCell ref="HE29:HR29"/>
    <mergeCell ref="HU29:ID29"/>
    <mergeCell ref="CU30:DI30"/>
    <mergeCell ref="DJ30:DX30"/>
    <mergeCell ref="DY30:EL30"/>
    <mergeCell ref="EM30:EZ30"/>
    <mergeCell ref="FA30:FN30"/>
    <mergeCell ref="AX31:CT31"/>
    <mergeCell ref="CU31:DI31"/>
    <mergeCell ref="DJ31:DX31"/>
    <mergeCell ref="DY31:EL31"/>
    <mergeCell ref="AX32:CT32"/>
    <mergeCell ref="GQ30:HD30"/>
    <mergeCell ref="GC30:GP30"/>
    <mergeCell ref="FO30:GB30"/>
    <mergeCell ref="AX30:CT30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4:CT34"/>
    <mergeCell ref="GQ32:HD32"/>
    <mergeCell ref="HE32:HR32"/>
    <mergeCell ref="HU32:ID32"/>
    <mergeCell ref="GQ31:HD31"/>
    <mergeCell ref="HE31:HR31"/>
    <mergeCell ref="HU31:ID31"/>
    <mergeCell ref="CU32:DI32"/>
    <mergeCell ref="DJ32:DX32"/>
    <mergeCell ref="DY32:EL32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CU34:DI34"/>
    <mergeCell ref="DJ34:DX34"/>
    <mergeCell ref="DY34:EL34"/>
    <mergeCell ref="EM34:EZ34"/>
    <mergeCell ref="FA34:FN34"/>
    <mergeCell ref="GC34:GP34"/>
    <mergeCell ref="FO34:GB34"/>
    <mergeCell ref="GQ34:HD34"/>
    <mergeCell ref="HE34:HR34"/>
    <mergeCell ref="HU34:ID34"/>
    <mergeCell ref="GQ33:HD33"/>
    <mergeCell ref="HE33:HR33"/>
    <mergeCell ref="HU33:ID33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HE36:HR36"/>
    <mergeCell ref="HU36:ID36"/>
    <mergeCell ref="GQ35:HD35"/>
    <mergeCell ref="HE35:HR35"/>
    <mergeCell ref="HU35:ID35"/>
    <mergeCell ref="CU36:DI36"/>
    <mergeCell ref="DJ36:DX36"/>
    <mergeCell ref="DY36:EL36"/>
    <mergeCell ref="EM36:EZ36"/>
    <mergeCell ref="FA36:FN36"/>
    <mergeCell ref="AX37:CT37"/>
    <mergeCell ref="CU37:DI37"/>
    <mergeCell ref="DJ37:DX37"/>
    <mergeCell ref="DY37:EL37"/>
    <mergeCell ref="AX38:CT38"/>
    <mergeCell ref="GQ36:HD36"/>
    <mergeCell ref="GC36:GP36"/>
    <mergeCell ref="FO36:GB36"/>
    <mergeCell ref="AX36:CT36"/>
    <mergeCell ref="EM38:EZ38"/>
    <mergeCell ref="FA38:FN38"/>
    <mergeCell ref="GC38:GP38"/>
    <mergeCell ref="FO38:GB38"/>
    <mergeCell ref="EM37:EZ37"/>
    <mergeCell ref="FA37:FN37"/>
    <mergeCell ref="FO37:GB37"/>
    <mergeCell ref="GC37:GP37"/>
    <mergeCell ref="AW40:CT40"/>
    <mergeCell ref="GQ38:HD38"/>
    <mergeCell ref="HE38:HR38"/>
    <mergeCell ref="HU38:ID38"/>
    <mergeCell ref="GQ37:HD37"/>
    <mergeCell ref="HE37:HR37"/>
    <mergeCell ref="HU37:ID37"/>
    <mergeCell ref="CU38:DI38"/>
    <mergeCell ref="DJ38:DX38"/>
    <mergeCell ref="DY38:EL38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CU40:DI40"/>
    <mergeCell ref="DJ40:DX40"/>
    <mergeCell ref="DY40:EL40"/>
    <mergeCell ref="EM40:EZ40"/>
    <mergeCell ref="FA40:FN40"/>
    <mergeCell ref="GC40:GP40"/>
    <mergeCell ref="FO40:GB40"/>
    <mergeCell ref="GQ40:HD40"/>
    <mergeCell ref="HE40:HR40"/>
    <mergeCell ref="HU40:ID40"/>
    <mergeCell ref="GQ39:HD39"/>
    <mergeCell ref="HE39:HR39"/>
    <mergeCell ref="HU39:ID39"/>
    <mergeCell ref="EM41:EZ41"/>
    <mergeCell ref="FA41:FN41"/>
    <mergeCell ref="FO41:GB41"/>
    <mergeCell ref="GC41:GP41"/>
    <mergeCell ref="AX41:CT41"/>
    <mergeCell ref="CU41:DI41"/>
    <mergeCell ref="DJ41:DX41"/>
    <mergeCell ref="DY41:EL41"/>
    <mergeCell ref="HE42:HR42"/>
    <mergeCell ref="HU42:ID42"/>
    <mergeCell ref="GQ41:HD41"/>
    <mergeCell ref="HE41:HR41"/>
    <mergeCell ref="HU41:ID41"/>
    <mergeCell ref="CU42:DI42"/>
    <mergeCell ref="DJ42:DX42"/>
    <mergeCell ref="DY42:EL42"/>
    <mergeCell ref="EM42:EZ42"/>
    <mergeCell ref="FA42:FN42"/>
    <mergeCell ref="AX43:CT43"/>
    <mergeCell ref="CU43:DI43"/>
    <mergeCell ref="DJ43:DX43"/>
    <mergeCell ref="DY43:EL43"/>
    <mergeCell ref="AX44:CT44"/>
    <mergeCell ref="GQ42:HD42"/>
    <mergeCell ref="GC42:GP42"/>
    <mergeCell ref="FO42:GB42"/>
    <mergeCell ref="AX42:CT42"/>
    <mergeCell ref="EM44:EZ44"/>
    <mergeCell ref="FA44:FN44"/>
    <mergeCell ref="GC44:GP44"/>
    <mergeCell ref="FO44:GB44"/>
    <mergeCell ref="EM43:EZ43"/>
    <mergeCell ref="FA43:FN43"/>
    <mergeCell ref="FO43:GB43"/>
    <mergeCell ref="GC43:GP43"/>
    <mergeCell ref="AX46:CT46"/>
    <mergeCell ref="GQ44:HD44"/>
    <mergeCell ref="HE44:HR44"/>
    <mergeCell ref="HS44:ID44"/>
    <mergeCell ref="GQ43:HD43"/>
    <mergeCell ref="HE43:HR43"/>
    <mergeCell ref="HU43:ID43"/>
    <mergeCell ref="CU44:DI44"/>
    <mergeCell ref="DJ44:DX44"/>
    <mergeCell ref="DY44:EL44"/>
    <mergeCell ref="EM45:EZ45"/>
    <mergeCell ref="FA45:FN45"/>
    <mergeCell ref="FO45:GB45"/>
    <mergeCell ref="GC45:GP45"/>
    <mergeCell ref="AX45:CT45"/>
    <mergeCell ref="CU45:DI45"/>
    <mergeCell ref="DJ45:DX45"/>
    <mergeCell ref="DY45:EL45"/>
    <mergeCell ref="CU46:DI46"/>
    <mergeCell ref="DJ46:DX46"/>
    <mergeCell ref="DY46:EL46"/>
    <mergeCell ref="EM46:EZ46"/>
    <mergeCell ref="FA46:FN46"/>
    <mergeCell ref="GC46:GP46"/>
    <mergeCell ref="FO46:GB46"/>
    <mergeCell ref="GQ46:HD46"/>
    <mergeCell ref="HE46:HR46"/>
    <mergeCell ref="HU46:ID46"/>
    <mergeCell ref="GQ45:HD45"/>
    <mergeCell ref="HE45:HR45"/>
    <mergeCell ref="HU45:ID45"/>
    <mergeCell ref="EM47:EZ47"/>
    <mergeCell ref="FA47:FN47"/>
    <mergeCell ref="FO47:GB47"/>
    <mergeCell ref="GC47:GP47"/>
    <mergeCell ref="AX47:CT47"/>
    <mergeCell ref="CU47:DI47"/>
    <mergeCell ref="DJ47:DX47"/>
    <mergeCell ref="DY47:EL47"/>
    <mergeCell ref="HE48:HR48"/>
    <mergeCell ref="HU48:ID48"/>
    <mergeCell ref="GQ47:HD47"/>
    <mergeCell ref="HE47:HR47"/>
    <mergeCell ref="HU47:ID47"/>
    <mergeCell ref="CU48:DI48"/>
    <mergeCell ref="DJ48:DX48"/>
    <mergeCell ref="DY48:EL48"/>
    <mergeCell ref="EM48:EZ48"/>
    <mergeCell ref="FA48:FN48"/>
    <mergeCell ref="AX49:CT49"/>
    <mergeCell ref="CU49:DI49"/>
    <mergeCell ref="DJ49:DX49"/>
    <mergeCell ref="DY49:EL49"/>
    <mergeCell ref="AX50:CT50"/>
    <mergeCell ref="GQ48:HD48"/>
    <mergeCell ref="GC48:GP48"/>
    <mergeCell ref="FO48:GB48"/>
    <mergeCell ref="AX48:CT48"/>
    <mergeCell ref="EM50:EZ50"/>
    <mergeCell ref="FA50:FN50"/>
    <mergeCell ref="GC50:GP50"/>
    <mergeCell ref="FO50:GB50"/>
    <mergeCell ref="EM49:EZ49"/>
    <mergeCell ref="FA49:FN49"/>
    <mergeCell ref="FO49:GB49"/>
    <mergeCell ref="GC49:GP49"/>
    <mergeCell ref="AX52:CT52"/>
    <mergeCell ref="GQ50:HD50"/>
    <mergeCell ref="HE50:HR50"/>
    <mergeCell ref="HU50:ID50"/>
    <mergeCell ref="GQ49:HD49"/>
    <mergeCell ref="HE49:HR49"/>
    <mergeCell ref="HU49:ID49"/>
    <mergeCell ref="CU50:DI50"/>
    <mergeCell ref="DJ50:DX50"/>
    <mergeCell ref="DY50:EL50"/>
    <mergeCell ref="EM51:EZ51"/>
    <mergeCell ref="FA51:FN51"/>
    <mergeCell ref="FO51:GB51"/>
    <mergeCell ref="GC51:GP51"/>
    <mergeCell ref="AX51:CT51"/>
    <mergeCell ref="CU51:DI51"/>
    <mergeCell ref="DJ51:DX51"/>
    <mergeCell ref="DY51:EL51"/>
    <mergeCell ref="CU52:DI52"/>
    <mergeCell ref="DJ52:DX52"/>
    <mergeCell ref="DY52:EL52"/>
    <mergeCell ref="EM52:EZ52"/>
    <mergeCell ref="FA52:FN52"/>
    <mergeCell ref="GC52:GP52"/>
    <mergeCell ref="FO52:GB52"/>
    <mergeCell ref="GQ52:HD52"/>
    <mergeCell ref="HE52:HR52"/>
    <mergeCell ref="HU52:ID52"/>
    <mergeCell ref="GQ51:HD51"/>
    <mergeCell ref="HE51:HR51"/>
    <mergeCell ref="HU51:ID51"/>
    <mergeCell ref="EM53:EZ53"/>
    <mergeCell ref="FA53:FN53"/>
    <mergeCell ref="FO53:GB53"/>
    <mergeCell ref="GC53:GP53"/>
    <mergeCell ref="AX53:CT53"/>
    <mergeCell ref="CU53:DI53"/>
    <mergeCell ref="DJ53:DX53"/>
    <mergeCell ref="DY53:EL53"/>
    <mergeCell ref="HE54:HR54"/>
    <mergeCell ref="HU54:ID54"/>
    <mergeCell ref="GQ53:HD53"/>
    <mergeCell ref="HE53:HR53"/>
    <mergeCell ref="HU53:ID53"/>
    <mergeCell ref="AW54:CT54"/>
    <mergeCell ref="CU54:DI54"/>
    <mergeCell ref="DJ54:DX54"/>
    <mergeCell ref="DY54:EL54"/>
    <mergeCell ref="EM54:EZ54"/>
    <mergeCell ref="AW55:CT55"/>
    <mergeCell ref="CU55:DI55"/>
    <mergeCell ref="DJ55:DX55"/>
    <mergeCell ref="DY55:EL55"/>
    <mergeCell ref="GC54:GP54"/>
    <mergeCell ref="GQ54:HD54"/>
    <mergeCell ref="FA54:FN54"/>
    <mergeCell ref="FO54:GB54"/>
    <mergeCell ref="GQ55:HD55"/>
    <mergeCell ref="HE55:HR55"/>
    <mergeCell ref="HU55:ID55"/>
    <mergeCell ref="EM55:EZ55"/>
    <mergeCell ref="FA55:FN55"/>
    <mergeCell ref="FO55:GB55"/>
    <mergeCell ref="GC55:GP55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zoomScalePageLayoutView="0" workbookViewId="0" topLeftCell="CK4">
      <selection activeCell="FO28" sqref="FO28:GB28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37109375" style="35" customWidth="1"/>
    <col min="113" max="113" width="0" style="35" hidden="1" customWidth="1"/>
    <col min="114" max="127" width="0.875" style="35" customWidth="1"/>
    <col min="128" max="128" width="2.125" style="35" customWidth="1"/>
    <col min="129" max="141" width="0.875" style="35" customWidth="1"/>
    <col min="142" max="142" width="4.75390625" style="35" customWidth="1"/>
    <col min="143" max="169" width="0.875" style="35" customWidth="1"/>
    <col min="170" max="170" width="4.75390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4.125" style="35" customWidth="1"/>
    <col min="213" max="214" width="0" style="35" hidden="1" customWidth="1"/>
    <col min="215" max="224" width="0.875" style="35" customWidth="1"/>
    <col min="225" max="225" width="5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1:256" s="101" customFormat="1" ht="56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255" t="s">
        <v>164</v>
      </c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39" customFormat="1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37" t="s">
        <v>44</v>
      </c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 t="s">
        <v>107</v>
      </c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3" t="s">
        <v>159</v>
      </c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 t="s">
        <v>109</v>
      </c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 t="s">
        <v>110</v>
      </c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102"/>
      <c r="IG2" s="74"/>
      <c r="IH2" s="74"/>
      <c r="II2" s="74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43" customFormat="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4" t="s">
        <v>111</v>
      </c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 t="s">
        <v>112</v>
      </c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 t="s">
        <v>111</v>
      </c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 t="s">
        <v>112</v>
      </c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 t="s">
        <v>111</v>
      </c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 t="s">
        <v>112</v>
      </c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G3" s="77"/>
      <c r="IH3" s="77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3" customFormat="1" ht="97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 t="s">
        <v>113</v>
      </c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 t="s">
        <v>114</v>
      </c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 t="s">
        <v>113</v>
      </c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 t="s">
        <v>114</v>
      </c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 t="s">
        <v>113</v>
      </c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 t="s">
        <v>114</v>
      </c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48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7"/>
      <c r="AX5" s="215" t="s">
        <v>160</v>
      </c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2">
        <f>DY5+EM5</f>
        <v>0</v>
      </c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>
        <f>FO5+GC5</f>
        <v>0</v>
      </c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>
        <v>0</v>
      </c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4" customFormat="1" ht="23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  <c r="AX6" s="229" t="s">
        <v>116</v>
      </c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7">
        <f>DY6+EM6</f>
        <v>6289800</v>
      </c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4">
        <f>SUM(DY8:EL10)</f>
        <v>6289800</v>
      </c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>
        <f>SUM(EM8:EZ10)</f>
        <v>0</v>
      </c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>
        <f>FO6+GC6</f>
        <v>8450400</v>
      </c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>
        <f>SUM(FO8:GB10)</f>
        <v>8450400</v>
      </c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>
        <f>SUM(GC8:GP10)</f>
        <v>0</v>
      </c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>
        <f>HE6+HS6</f>
        <v>5622300</v>
      </c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>
        <f>SUM(HE8:HR10)</f>
        <v>5622300</v>
      </c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>
        <f>SUM(HS8:IF10)</f>
        <v>0</v>
      </c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60" customFormat="1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217" t="s">
        <v>40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66" customFormat="1" ht="31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3"/>
      <c r="AX8" s="212" t="s">
        <v>117</v>
      </c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1" t="s">
        <v>118</v>
      </c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28">
        <f>DY8+EM8</f>
        <v>5914900</v>
      </c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10">
        <f>DY13</f>
        <v>5914900</v>
      </c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08">
        <f>FO8+GC8</f>
        <v>8058800</v>
      </c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10">
        <f>FO13</f>
        <v>8058800</v>
      </c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08">
        <f>HE8+HS8</f>
        <v>5622300</v>
      </c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10">
        <f>HE13</f>
        <v>5622300</v>
      </c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66" customFormat="1" ht="30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3"/>
      <c r="AX9" s="212" t="s">
        <v>119</v>
      </c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1" t="s">
        <v>118</v>
      </c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28">
        <f>DY9+EM9</f>
        <v>374900</v>
      </c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10">
        <f>DY27</f>
        <v>374900</v>
      </c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08">
        <f>FO9+GC9</f>
        <v>391600</v>
      </c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10">
        <f>FO27</f>
        <v>391600</v>
      </c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08">
        <f>HE9+HS9</f>
        <v>0</v>
      </c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10">
        <v>0</v>
      </c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66" customFormat="1" ht="64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212" t="s">
        <v>120</v>
      </c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1" t="s">
        <v>118</v>
      </c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8">
        <f>DY10+EM10</f>
        <v>0</v>
      </c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0">
        <v>0</v>
      </c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>
        <f>FO10+GC10</f>
        <v>0</v>
      </c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10">
        <v>0</v>
      </c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08">
        <f>HE10+HS10</f>
        <v>0</v>
      </c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54" customFormat="1" ht="24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47"/>
      <c r="AX11" s="229" t="s">
        <v>126</v>
      </c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7">
        <f>DY11+EM11</f>
        <v>6289800</v>
      </c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4">
        <f>DY13+DY27+DY41</f>
        <v>6289800</v>
      </c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>
        <f>EM13+EM27+EM41</f>
        <v>0</v>
      </c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>
        <f>FO11+GC11</f>
        <v>8450400</v>
      </c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>
        <f>FO13+FO27+FO41</f>
        <v>8450400</v>
      </c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>
        <f>GC13+GC27+GC41</f>
        <v>0</v>
      </c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>
        <f>HE11+HS11</f>
        <v>6043600</v>
      </c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>
        <f>HE13+HE27+HE41</f>
        <v>6043600</v>
      </c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>
        <v>0</v>
      </c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s="60" customFormat="1" ht="12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217" t="s">
        <v>40</v>
      </c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19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94" customFormat="1" ht="33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47"/>
      <c r="AX13" s="248" t="s">
        <v>161</v>
      </c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50">
        <f aca="true" t="shared" si="0" ref="DJ13:DJ55">DY13+EM13</f>
        <v>5914900</v>
      </c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46">
        <f>DY14+DY15+DY16+DY17+DY18+DY19+DY20+DY21+DY22+DY23+DY24+DY25+DY26</f>
        <v>5914900</v>
      </c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>
        <f>EM14+EM15+EM16+EM17+EM18+EM19+EM20+EM21+EM22+EM23+EM24+EM25+EM26</f>
        <v>0</v>
      </c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>
        <f aca="true" t="shared" si="1" ref="FA13:FA55">FO13+GC13</f>
        <v>8058800</v>
      </c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>
        <f>FO14+FO15+FO16+FO17+FO18+FO19+FO20+FO21+FO22+FO23+FO24+FO25+FO26</f>
        <v>8058800</v>
      </c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>
        <v>0</v>
      </c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>
        <f aca="true" t="shared" si="2" ref="GQ13:GQ55">HE13+HS13</f>
        <v>5622300</v>
      </c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>
        <f>HE14+HE15+HE16+HE17+HE18+HE19+HE20+HE21+HE22+HE23+HE24+HE25+HE26</f>
        <v>5622300</v>
      </c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>
        <v>0</v>
      </c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s="66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/>
      <c r="AX14" s="212" t="s">
        <v>127</v>
      </c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1" t="s">
        <v>128</v>
      </c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8">
        <f t="shared" si="0"/>
        <v>4407000</v>
      </c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0">
        <v>4407000</v>
      </c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08">
        <f t="shared" si="1"/>
        <v>6044200</v>
      </c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10">
        <v>6044200</v>
      </c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08">
        <f t="shared" si="2"/>
        <v>4180400</v>
      </c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10">
        <v>4180400</v>
      </c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66" customFormat="1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/>
      <c r="AX15" s="212" t="s">
        <v>129</v>
      </c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1" t="s">
        <v>130</v>
      </c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8">
        <f t="shared" si="0"/>
        <v>0</v>
      </c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08">
        <f t="shared" si="1"/>
        <v>0</v>
      </c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08">
        <f t="shared" si="2"/>
        <v>0</v>
      </c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66" customFormat="1" ht="12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3"/>
      <c r="AX16" s="212" t="s">
        <v>131</v>
      </c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1" t="s">
        <v>132</v>
      </c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8">
        <f t="shared" si="0"/>
        <v>1330900</v>
      </c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0">
        <v>1330900</v>
      </c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08">
        <f t="shared" si="1"/>
        <v>1825400</v>
      </c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10">
        <v>1825400</v>
      </c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08">
        <f t="shared" si="2"/>
        <v>1262500</v>
      </c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10">
        <v>1262500</v>
      </c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66" customFormat="1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  <c r="AX17" s="212" t="s">
        <v>133</v>
      </c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1" t="s">
        <v>134</v>
      </c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8">
        <f t="shared" si="0"/>
        <v>0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08">
        <f t="shared" si="1"/>
        <v>0</v>
      </c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08">
        <f t="shared" si="2"/>
        <v>0</v>
      </c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66" customFormat="1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3"/>
      <c r="AX18" s="212" t="s">
        <v>135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1" t="s">
        <v>136</v>
      </c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8">
        <f t="shared" si="0"/>
        <v>0</v>
      </c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08">
        <f t="shared" si="1"/>
        <v>0</v>
      </c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08">
        <f t="shared" si="2"/>
        <v>0</v>
      </c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66" customFormat="1" ht="12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212" t="s">
        <v>137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1" t="s">
        <v>138</v>
      </c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8">
        <f t="shared" si="0"/>
        <v>0</v>
      </c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08">
        <f t="shared" si="1"/>
        <v>0</v>
      </c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08">
        <f t="shared" si="2"/>
        <v>0</v>
      </c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66" customFormat="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3"/>
      <c r="AX20" s="212" t="s">
        <v>139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1" t="s">
        <v>140</v>
      </c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8">
        <f t="shared" si="0"/>
        <v>0</v>
      </c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08">
        <f t="shared" si="1"/>
        <v>0</v>
      </c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08">
        <f t="shared" si="2"/>
        <v>0</v>
      </c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66" customFormat="1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3"/>
      <c r="AX21" s="212" t="s">
        <v>141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1" t="s">
        <v>142</v>
      </c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8">
        <f t="shared" si="0"/>
        <v>0</v>
      </c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08">
        <f t="shared" si="1"/>
        <v>0</v>
      </c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08">
        <f t="shared" si="2"/>
        <v>0</v>
      </c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66" customFormat="1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3"/>
      <c r="AX22" s="212" t="s">
        <v>143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1" t="s">
        <v>144</v>
      </c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8">
        <f t="shared" si="0"/>
        <v>0</v>
      </c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08">
        <f t="shared" si="1"/>
        <v>0</v>
      </c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08">
        <f t="shared" si="2"/>
        <v>0</v>
      </c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66" customFormat="1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212" t="s">
        <v>145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1" t="s">
        <v>146</v>
      </c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8">
        <f t="shared" si="0"/>
        <v>0</v>
      </c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08">
        <f t="shared" si="1"/>
        <v>0</v>
      </c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08">
        <f t="shared" si="2"/>
        <v>0</v>
      </c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66" customFormat="1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  <c r="AX24" s="212" t="s">
        <v>147</v>
      </c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1" t="s">
        <v>148</v>
      </c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8">
        <f t="shared" si="0"/>
        <v>0</v>
      </c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08">
        <f t="shared" si="1"/>
        <v>0</v>
      </c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08">
        <f t="shared" si="2"/>
        <v>0</v>
      </c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66" customFormat="1" ht="12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212" t="s">
        <v>149</v>
      </c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1" t="s">
        <v>150</v>
      </c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8">
        <f t="shared" si="0"/>
        <v>177000</v>
      </c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0">
        <v>177000</v>
      </c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08">
        <f t="shared" si="1"/>
        <v>189200</v>
      </c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10">
        <v>189200</v>
      </c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08">
        <f t="shared" si="2"/>
        <v>179400</v>
      </c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10">
        <v>179400</v>
      </c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66" customFormat="1" ht="28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3"/>
      <c r="AX26" s="212" t="s">
        <v>151</v>
      </c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1" t="s">
        <v>152</v>
      </c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8">
        <f t="shared" si="0"/>
        <v>0</v>
      </c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08">
        <f t="shared" si="1"/>
        <v>0</v>
      </c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08">
        <f t="shared" si="2"/>
        <v>0</v>
      </c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97" customFormat="1" ht="47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3"/>
      <c r="AX27" s="240" t="s">
        <v>162</v>
      </c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2">
        <f t="shared" si="0"/>
        <v>374900</v>
      </c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3">
        <f>SUM(DY28:EL40)</f>
        <v>374900</v>
      </c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>
        <f>SUM(EM28:EZ40)</f>
        <v>0</v>
      </c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2">
        <f t="shared" si="1"/>
        <v>391600</v>
      </c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242"/>
      <c r="FN27" s="242"/>
      <c r="FO27" s="243">
        <f>SUM(FO28:GB40)</f>
        <v>391600</v>
      </c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>
        <f>SUM(GC28:GP40)</f>
        <v>0</v>
      </c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2">
        <f t="shared" si="2"/>
        <v>421300</v>
      </c>
      <c r="GR27" s="242"/>
      <c r="GS27" s="242"/>
      <c r="GT27" s="242"/>
      <c r="GU27" s="242"/>
      <c r="GV27" s="242"/>
      <c r="GW27" s="242"/>
      <c r="GX27" s="242"/>
      <c r="GY27" s="242"/>
      <c r="GZ27" s="242"/>
      <c r="HA27" s="242"/>
      <c r="HB27" s="242"/>
      <c r="HC27" s="242"/>
      <c r="HD27" s="242"/>
      <c r="HE27" s="243">
        <f>SUM(HE28:HR40)</f>
        <v>421300</v>
      </c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>
        <f>SUM(HS28:IF40)</f>
        <v>0</v>
      </c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66" customFormat="1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3"/>
      <c r="AX28" s="212" t="s">
        <v>127</v>
      </c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1" t="s">
        <v>128</v>
      </c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8">
        <f t="shared" si="0"/>
        <v>0</v>
      </c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08">
        <f t="shared" si="1"/>
        <v>0</v>
      </c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08">
        <f t="shared" si="2"/>
        <v>0</v>
      </c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66" customFormat="1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3"/>
      <c r="AX29" s="212" t="s">
        <v>129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1" t="s">
        <v>130</v>
      </c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8">
        <f t="shared" si="0"/>
        <v>0</v>
      </c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08">
        <f t="shared" si="1"/>
        <v>0</v>
      </c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08">
        <f t="shared" si="2"/>
        <v>0</v>
      </c>
      <c r="GR29" s="208"/>
      <c r="GS29" s="208"/>
      <c r="GT29" s="208"/>
      <c r="GU29" s="208"/>
      <c r="GV29" s="208"/>
      <c r="GW29" s="208"/>
      <c r="GX29" s="208"/>
      <c r="GY29" s="208"/>
      <c r="GZ29" s="208"/>
      <c r="HA29" s="208"/>
      <c r="HB29" s="208"/>
      <c r="HC29" s="208"/>
      <c r="HD29" s="208"/>
      <c r="HE29" s="210"/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210"/>
      <c r="HT29" s="210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210"/>
      <c r="IF29" s="210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66" customFormat="1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3"/>
      <c r="AX30" s="212" t="s">
        <v>131</v>
      </c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1" t="s">
        <v>132</v>
      </c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8">
        <f t="shared" si="0"/>
        <v>0</v>
      </c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08">
        <f t="shared" si="1"/>
        <v>0</v>
      </c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08">
        <f t="shared" si="2"/>
        <v>0</v>
      </c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66" customFormat="1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3"/>
      <c r="AX31" s="212" t="s">
        <v>133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1" t="s">
        <v>134</v>
      </c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8">
        <f t="shared" si="0"/>
        <v>0</v>
      </c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08">
        <f t="shared" si="1"/>
        <v>0</v>
      </c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08">
        <f t="shared" si="2"/>
        <v>0</v>
      </c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66" customFormat="1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  <c r="AX32" s="212" t="s">
        <v>135</v>
      </c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1" t="s">
        <v>136</v>
      </c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8">
        <f t="shared" si="0"/>
        <v>0</v>
      </c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08">
        <f t="shared" si="1"/>
        <v>0</v>
      </c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08">
        <f t="shared" si="2"/>
        <v>0</v>
      </c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66" customFormat="1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3"/>
      <c r="AX33" s="212" t="s">
        <v>137</v>
      </c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1" t="s">
        <v>138</v>
      </c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8">
        <f t="shared" si="0"/>
        <v>0</v>
      </c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08">
        <f t="shared" si="1"/>
        <v>0</v>
      </c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08">
        <f t="shared" si="2"/>
        <v>0</v>
      </c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s="66" customFormat="1" ht="12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3"/>
      <c r="AX34" s="212" t="s">
        <v>139</v>
      </c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1" t="s">
        <v>140</v>
      </c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8">
        <f t="shared" si="0"/>
        <v>0</v>
      </c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08">
        <f t="shared" si="1"/>
        <v>0</v>
      </c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08">
        <f t="shared" si="2"/>
        <v>0</v>
      </c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s="66" customFormat="1" ht="12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3"/>
      <c r="AX35" s="212" t="s">
        <v>141</v>
      </c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1" t="s">
        <v>142</v>
      </c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8">
        <f t="shared" si="0"/>
        <v>0</v>
      </c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08">
        <f t="shared" si="1"/>
        <v>0</v>
      </c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08">
        <f t="shared" si="2"/>
        <v>0</v>
      </c>
      <c r="GR35" s="208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66" customFormat="1" ht="12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3"/>
      <c r="AX36" s="212" t="s">
        <v>143</v>
      </c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1" t="s">
        <v>144</v>
      </c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8">
        <f t="shared" si="0"/>
        <v>9100</v>
      </c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0">
        <v>9100</v>
      </c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08">
        <f t="shared" si="1"/>
        <v>9600</v>
      </c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  <c r="FL36" s="208"/>
      <c r="FM36" s="208"/>
      <c r="FN36" s="208"/>
      <c r="FO36" s="210">
        <v>9600</v>
      </c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08">
        <f t="shared" si="2"/>
        <v>10300</v>
      </c>
      <c r="GR36" s="208"/>
      <c r="GS36" s="208"/>
      <c r="GT36" s="208"/>
      <c r="GU36" s="208"/>
      <c r="GV36" s="208"/>
      <c r="GW36" s="208"/>
      <c r="GX36" s="208"/>
      <c r="GY36" s="208"/>
      <c r="GZ36" s="208"/>
      <c r="HA36" s="208"/>
      <c r="HB36" s="208"/>
      <c r="HC36" s="208"/>
      <c r="HD36" s="208"/>
      <c r="HE36" s="210">
        <v>10300</v>
      </c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s="66" customFormat="1" ht="12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3"/>
      <c r="AX37" s="212" t="s">
        <v>145</v>
      </c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1" t="s">
        <v>146</v>
      </c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8">
        <f t="shared" si="0"/>
        <v>365800</v>
      </c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0">
        <v>365800</v>
      </c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08">
        <f t="shared" si="1"/>
        <v>382000</v>
      </c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  <c r="FL37" s="208"/>
      <c r="FM37" s="208"/>
      <c r="FN37" s="208"/>
      <c r="FO37" s="210">
        <v>382000</v>
      </c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08">
        <f t="shared" si="2"/>
        <v>411000</v>
      </c>
      <c r="GR37" s="208"/>
      <c r="GS37" s="208"/>
      <c r="GT37" s="208"/>
      <c r="GU37" s="208"/>
      <c r="GV37" s="208"/>
      <c r="GW37" s="208"/>
      <c r="GX37" s="208"/>
      <c r="GY37" s="208"/>
      <c r="GZ37" s="208"/>
      <c r="HA37" s="208"/>
      <c r="HB37" s="208"/>
      <c r="HC37" s="208"/>
      <c r="HD37" s="208"/>
      <c r="HE37" s="210">
        <v>411000</v>
      </c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s="66" customFormat="1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3"/>
      <c r="AX38" s="212" t="s">
        <v>147</v>
      </c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1" t="s">
        <v>148</v>
      </c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8">
        <f t="shared" si="0"/>
        <v>0</v>
      </c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08">
        <f t="shared" si="1"/>
        <v>0</v>
      </c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08">
        <f t="shared" si="2"/>
        <v>0</v>
      </c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8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s="66" customFormat="1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3"/>
      <c r="AX39" s="212" t="s">
        <v>149</v>
      </c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1" t="s">
        <v>150</v>
      </c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8">
        <f t="shared" si="0"/>
        <v>0</v>
      </c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08">
        <f t="shared" si="1"/>
        <v>0</v>
      </c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08">
        <f t="shared" si="2"/>
        <v>0</v>
      </c>
      <c r="GR39" s="208"/>
      <c r="GS39" s="208"/>
      <c r="GT39" s="208"/>
      <c r="GU39" s="208"/>
      <c r="GV39" s="208"/>
      <c r="GW39" s="208"/>
      <c r="GX39" s="208"/>
      <c r="GY39" s="208"/>
      <c r="GZ39" s="208"/>
      <c r="HA39" s="208"/>
      <c r="HB39" s="208"/>
      <c r="HC39" s="208"/>
      <c r="HD39" s="208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s="66" customFormat="1" ht="30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239" t="s">
        <v>151</v>
      </c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11" t="s">
        <v>152</v>
      </c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8">
        <f t="shared" si="0"/>
        <v>0</v>
      </c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08">
        <f t="shared" si="1"/>
        <v>0</v>
      </c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08">
        <f t="shared" si="2"/>
        <v>0</v>
      </c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s="48" customFormat="1" ht="71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3"/>
      <c r="AX41" s="240" t="s">
        <v>163</v>
      </c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3">
        <f t="shared" si="0"/>
        <v>0</v>
      </c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>
        <f>DY42+DY43+DY44+DY45+DY46+DY47+DY48+DY49+DY50+DY51+DY52+DY53+DY54</f>
        <v>0</v>
      </c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>
        <f>EM42+EM43+EM44+EM45+EM46+EM47+EM48+EM49+EM50+EM51+EM52+EM53+EM54</f>
        <v>0</v>
      </c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>
        <f t="shared" si="1"/>
        <v>0</v>
      </c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>
        <v>0</v>
      </c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>
        <v>0</v>
      </c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>
        <f t="shared" si="2"/>
        <v>0</v>
      </c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>
        <f>HE42+HE43+HE44+HE45+HE46+HE47+HE48+HE49+HE50+HE51+HE52+HE53+HE54</f>
        <v>0</v>
      </c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213">
        <v>0</v>
      </c>
      <c r="HT41" s="213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213"/>
      <c r="IF41" s="213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s="66" customFormat="1" ht="14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3"/>
      <c r="AX42" s="212" t="s">
        <v>127</v>
      </c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1" t="s">
        <v>128</v>
      </c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8">
        <f t="shared" si="0"/>
        <v>0</v>
      </c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0">
        <v>0</v>
      </c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08">
        <f t="shared" si="1"/>
        <v>0</v>
      </c>
      <c r="FB42" s="208"/>
      <c r="FC42" s="208"/>
      <c r="FD42" s="208"/>
      <c r="FE42" s="208"/>
      <c r="FF42" s="208"/>
      <c r="FG42" s="208"/>
      <c r="FH42" s="208"/>
      <c r="FI42" s="208"/>
      <c r="FJ42" s="208"/>
      <c r="FK42" s="208"/>
      <c r="FL42" s="208"/>
      <c r="FM42" s="208"/>
      <c r="FN42" s="208"/>
      <c r="FO42" s="210">
        <v>0</v>
      </c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08">
        <f t="shared" si="2"/>
        <v>0</v>
      </c>
      <c r="GR42" s="208"/>
      <c r="GS42" s="208"/>
      <c r="GT42" s="208"/>
      <c r="GU42" s="208"/>
      <c r="GV42" s="208"/>
      <c r="GW42" s="208"/>
      <c r="GX42" s="208"/>
      <c r="GY42" s="208"/>
      <c r="GZ42" s="208"/>
      <c r="HA42" s="208"/>
      <c r="HB42" s="208"/>
      <c r="HC42" s="208"/>
      <c r="HD42" s="208"/>
      <c r="HE42" s="210">
        <v>0</v>
      </c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s="66" customFormat="1" ht="16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3"/>
      <c r="AX43" s="212" t="s">
        <v>129</v>
      </c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1" t="s">
        <v>130</v>
      </c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8">
        <f t="shared" si="0"/>
        <v>0</v>
      </c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0">
        <v>0</v>
      </c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08">
        <f t="shared" si="1"/>
        <v>0</v>
      </c>
      <c r="FB43" s="208"/>
      <c r="FC43" s="208"/>
      <c r="FD43" s="208"/>
      <c r="FE43" s="208"/>
      <c r="FF43" s="208"/>
      <c r="FG43" s="208"/>
      <c r="FH43" s="208"/>
      <c r="FI43" s="208"/>
      <c r="FJ43" s="208"/>
      <c r="FK43" s="208"/>
      <c r="FL43" s="208"/>
      <c r="FM43" s="208"/>
      <c r="FN43" s="208"/>
      <c r="FO43" s="210">
        <v>0</v>
      </c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08">
        <f t="shared" si="2"/>
        <v>0</v>
      </c>
      <c r="GR43" s="208"/>
      <c r="GS43" s="208"/>
      <c r="GT43" s="208"/>
      <c r="GU43" s="208"/>
      <c r="GV43" s="208"/>
      <c r="GW43" s="208"/>
      <c r="GX43" s="208"/>
      <c r="GY43" s="208"/>
      <c r="GZ43" s="208"/>
      <c r="HA43" s="208"/>
      <c r="HB43" s="208"/>
      <c r="HC43" s="208"/>
      <c r="HD43" s="208"/>
      <c r="HE43" s="210">
        <v>0</v>
      </c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s="66" customFormat="1" ht="16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3"/>
      <c r="AX44" s="212" t="s">
        <v>131</v>
      </c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1" t="s">
        <v>132</v>
      </c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8">
        <f t="shared" si="0"/>
        <v>0</v>
      </c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0">
        <v>0</v>
      </c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08">
        <f t="shared" si="1"/>
        <v>0</v>
      </c>
      <c r="FB44" s="208"/>
      <c r="FC44" s="208"/>
      <c r="FD44" s="208"/>
      <c r="FE44" s="208"/>
      <c r="FF44" s="208"/>
      <c r="FG44" s="208"/>
      <c r="FH44" s="208"/>
      <c r="FI44" s="208"/>
      <c r="FJ44" s="208"/>
      <c r="FK44" s="208"/>
      <c r="FL44" s="208"/>
      <c r="FM44" s="208"/>
      <c r="FN44" s="208"/>
      <c r="FO44" s="210">
        <v>0</v>
      </c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08">
        <f t="shared" si="2"/>
        <v>0</v>
      </c>
      <c r="GR44" s="208"/>
      <c r="GS44" s="208"/>
      <c r="GT44" s="208"/>
      <c r="GU44" s="208"/>
      <c r="GV44" s="208"/>
      <c r="GW44" s="208"/>
      <c r="GX44" s="208"/>
      <c r="GY44" s="208"/>
      <c r="GZ44" s="208"/>
      <c r="HA44" s="208"/>
      <c r="HB44" s="208"/>
      <c r="HC44" s="208"/>
      <c r="HD44" s="208"/>
      <c r="HE44" s="210">
        <v>0</v>
      </c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66" customFormat="1" ht="18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3"/>
      <c r="AX45" s="212" t="s">
        <v>133</v>
      </c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1" t="s">
        <v>134</v>
      </c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8">
        <f t="shared" si="0"/>
        <v>0</v>
      </c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0">
        <v>0</v>
      </c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08">
        <f t="shared" si="1"/>
        <v>0</v>
      </c>
      <c r="FB45" s="208"/>
      <c r="FC45" s="208"/>
      <c r="FD45" s="208"/>
      <c r="FE45" s="208"/>
      <c r="FF45" s="208"/>
      <c r="FG45" s="208"/>
      <c r="FH45" s="208"/>
      <c r="FI45" s="208"/>
      <c r="FJ45" s="208"/>
      <c r="FK45" s="208"/>
      <c r="FL45" s="208"/>
      <c r="FM45" s="208"/>
      <c r="FN45" s="208"/>
      <c r="FO45" s="210">
        <v>0</v>
      </c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08">
        <f t="shared" si="2"/>
        <v>0</v>
      </c>
      <c r="GR45" s="208"/>
      <c r="GS45" s="208"/>
      <c r="GT45" s="208"/>
      <c r="GU45" s="208"/>
      <c r="GV45" s="208"/>
      <c r="GW45" s="208"/>
      <c r="GX45" s="208"/>
      <c r="GY45" s="208"/>
      <c r="GZ45" s="208"/>
      <c r="HA45" s="208"/>
      <c r="HB45" s="208"/>
      <c r="HC45" s="208"/>
      <c r="HD45" s="208"/>
      <c r="HE45" s="210">
        <v>0</v>
      </c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66" customFormat="1" ht="1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3"/>
      <c r="AX46" s="212" t="s">
        <v>135</v>
      </c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1" t="s">
        <v>136</v>
      </c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8">
        <f t="shared" si="0"/>
        <v>0</v>
      </c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0">
        <v>0</v>
      </c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08">
        <f t="shared" si="1"/>
        <v>0</v>
      </c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10">
        <v>0</v>
      </c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08">
        <f t="shared" si="2"/>
        <v>0</v>
      </c>
      <c r="GR46" s="208"/>
      <c r="GS46" s="208"/>
      <c r="GT46" s="208"/>
      <c r="GU46" s="208"/>
      <c r="GV46" s="208"/>
      <c r="GW46" s="208"/>
      <c r="GX46" s="208"/>
      <c r="GY46" s="208"/>
      <c r="GZ46" s="208"/>
      <c r="HA46" s="208"/>
      <c r="HB46" s="208"/>
      <c r="HC46" s="208"/>
      <c r="HD46" s="208"/>
      <c r="HE46" s="210">
        <v>0</v>
      </c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210"/>
      <c r="HT46" s="210"/>
      <c r="HU46" s="210"/>
      <c r="HV46" s="210"/>
      <c r="HW46" s="210"/>
      <c r="HX46" s="210"/>
      <c r="HY46" s="210"/>
      <c r="HZ46" s="210"/>
      <c r="IA46" s="210"/>
      <c r="IB46" s="210"/>
      <c r="IC46" s="210"/>
      <c r="ID46" s="210"/>
      <c r="IE46" s="210"/>
      <c r="IF46" s="210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s="66" customFormat="1" ht="1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3"/>
      <c r="AX47" s="212" t="s">
        <v>137</v>
      </c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1" t="s">
        <v>138</v>
      </c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8">
        <f t="shared" si="0"/>
        <v>0</v>
      </c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0">
        <v>0</v>
      </c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08">
        <f t="shared" si="1"/>
        <v>0</v>
      </c>
      <c r="FB47" s="208"/>
      <c r="FC47" s="208"/>
      <c r="FD47" s="208"/>
      <c r="FE47" s="208"/>
      <c r="FF47" s="208"/>
      <c r="FG47" s="208"/>
      <c r="FH47" s="208"/>
      <c r="FI47" s="208"/>
      <c r="FJ47" s="208"/>
      <c r="FK47" s="208"/>
      <c r="FL47" s="208"/>
      <c r="FM47" s="208"/>
      <c r="FN47" s="208"/>
      <c r="FO47" s="210">
        <v>0</v>
      </c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08">
        <f t="shared" si="2"/>
        <v>0</v>
      </c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10">
        <v>0</v>
      </c>
      <c r="HF47" s="210"/>
      <c r="HG47" s="210"/>
      <c r="HH47" s="210"/>
      <c r="HI47" s="210"/>
      <c r="HJ47" s="210"/>
      <c r="HK47" s="210"/>
      <c r="HL47" s="210"/>
      <c r="HM47" s="210"/>
      <c r="HN47" s="210"/>
      <c r="HO47" s="210"/>
      <c r="HP47" s="210"/>
      <c r="HQ47" s="210"/>
      <c r="HR47" s="210"/>
      <c r="HS47" s="210"/>
      <c r="HT47" s="210"/>
      <c r="HU47" s="210"/>
      <c r="HV47" s="210"/>
      <c r="HW47" s="210"/>
      <c r="HX47" s="210"/>
      <c r="HY47" s="210"/>
      <c r="HZ47" s="210"/>
      <c r="IA47" s="210"/>
      <c r="IB47" s="210"/>
      <c r="IC47" s="210"/>
      <c r="ID47" s="210"/>
      <c r="IE47" s="210"/>
      <c r="IF47" s="210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s="66" customFormat="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53"/>
      <c r="AX48" s="212" t="s">
        <v>139</v>
      </c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1" t="s">
        <v>140</v>
      </c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8">
        <f t="shared" si="0"/>
        <v>0</v>
      </c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0">
        <v>0</v>
      </c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08">
        <f t="shared" si="1"/>
        <v>0</v>
      </c>
      <c r="FB48" s="208"/>
      <c r="FC48" s="208"/>
      <c r="FD48" s="208"/>
      <c r="FE48" s="208"/>
      <c r="FF48" s="208"/>
      <c r="FG48" s="208"/>
      <c r="FH48" s="208"/>
      <c r="FI48" s="208"/>
      <c r="FJ48" s="208"/>
      <c r="FK48" s="208"/>
      <c r="FL48" s="208"/>
      <c r="FM48" s="208"/>
      <c r="FN48" s="208"/>
      <c r="FO48" s="210">
        <v>0</v>
      </c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08">
        <f t="shared" si="2"/>
        <v>0</v>
      </c>
      <c r="GR48" s="208"/>
      <c r="GS48" s="208"/>
      <c r="GT48" s="208"/>
      <c r="GU48" s="208"/>
      <c r="GV48" s="208"/>
      <c r="GW48" s="208"/>
      <c r="GX48" s="208"/>
      <c r="GY48" s="208"/>
      <c r="GZ48" s="208"/>
      <c r="HA48" s="208"/>
      <c r="HB48" s="208"/>
      <c r="HC48" s="208"/>
      <c r="HD48" s="208"/>
      <c r="HE48" s="210">
        <v>0</v>
      </c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210"/>
      <c r="HT48" s="210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210"/>
      <c r="IF48" s="210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66" customFormat="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53"/>
      <c r="AX49" s="212" t="s">
        <v>141</v>
      </c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1" t="s">
        <v>142</v>
      </c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8">
        <f t="shared" si="0"/>
        <v>0</v>
      </c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0">
        <v>0</v>
      </c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08">
        <f t="shared" si="1"/>
        <v>0</v>
      </c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10">
        <v>0</v>
      </c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08">
        <f t="shared" si="2"/>
        <v>0</v>
      </c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10">
        <v>0</v>
      </c>
      <c r="HF49" s="210"/>
      <c r="HG49" s="210"/>
      <c r="HH49" s="210"/>
      <c r="HI49" s="210"/>
      <c r="HJ49" s="210"/>
      <c r="HK49" s="210"/>
      <c r="HL49" s="210"/>
      <c r="HM49" s="210"/>
      <c r="HN49" s="210"/>
      <c r="HO49" s="210"/>
      <c r="HP49" s="210"/>
      <c r="HQ49" s="210"/>
      <c r="HR49" s="210"/>
      <c r="HS49" s="210"/>
      <c r="HT49" s="210"/>
      <c r="HU49" s="210"/>
      <c r="HV49" s="210"/>
      <c r="HW49" s="210"/>
      <c r="HX49" s="210"/>
      <c r="HY49" s="210"/>
      <c r="HZ49" s="210"/>
      <c r="IA49" s="210"/>
      <c r="IB49" s="210"/>
      <c r="IC49" s="210"/>
      <c r="ID49" s="210"/>
      <c r="IE49" s="210"/>
      <c r="IF49" s="210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66" customFormat="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53"/>
      <c r="AX50" s="212" t="s">
        <v>143</v>
      </c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1" t="s">
        <v>144</v>
      </c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8">
        <f t="shared" si="0"/>
        <v>0</v>
      </c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0">
        <v>0</v>
      </c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08">
        <f t="shared" si="1"/>
        <v>0</v>
      </c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10">
        <v>0</v>
      </c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0"/>
      <c r="GN50" s="210"/>
      <c r="GO50" s="210"/>
      <c r="GP50" s="210"/>
      <c r="GQ50" s="208">
        <f t="shared" si="2"/>
        <v>0</v>
      </c>
      <c r="GR50" s="208"/>
      <c r="GS50" s="208"/>
      <c r="GT50" s="208"/>
      <c r="GU50" s="208"/>
      <c r="GV50" s="208"/>
      <c r="GW50" s="208"/>
      <c r="GX50" s="208"/>
      <c r="GY50" s="208"/>
      <c r="GZ50" s="208"/>
      <c r="HA50" s="208"/>
      <c r="HB50" s="208"/>
      <c r="HC50" s="208"/>
      <c r="HD50" s="208"/>
      <c r="HE50" s="210">
        <v>0</v>
      </c>
      <c r="HF50" s="210"/>
      <c r="HG50" s="210"/>
      <c r="HH50" s="210"/>
      <c r="HI50" s="210"/>
      <c r="HJ50" s="210"/>
      <c r="HK50" s="210"/>
      <c r="HL50" s="210"/>
      <c r="HM50" s="210"/>
      <c r="HN50" s="210"/>
      <c r="HO50" s="210"/>
      <c r="HP50" s="210"/>
      <c r="HQ50" s="210"/>
      <c r="HR50" s="210"/>
      <c r="HS50" s="210"/>
      <c r="HT50" s="210"/>
      <c r="HU50" s="210"/>
      <c r="HV50" s="210"/>
      <c r="HW50" s="210"/>
      <c r="HX50" s="210"/>
      <c r="HY50" s="210"/>
      <c r="HZ50" s="210"/>
      <c r="IA50" s="210"/>
      <c r="IB50" s="210"/>
      <c r="IC50" s="210"/>
      <c r="ID50" s="210"/>
      <c r="IE50" s="210"/>
      <c r="IF50" s="210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66" customFormat="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53"/>
      <c r="AX51" s="212" t="s">
        <v>145</v>
      </c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1" t="s">
        <v>146</v>
      </c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8">
        <f t="shared" si="0"/>
        <v>0</v>
      </c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0">
        <v>0</v>
      </c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08">
        <f t="shared" si="1"/>
        <v>0</v>
      </c>
      <c r="FB51" s="208"/>
      <c r="FC51" s="208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10">
        <v>0</v>
      </c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0"/>
      <c r="GN51" s="210"/>
      <c r="GO51" s="210"/>
      <c r="GP51" s="210"/>
      <c r="GQ51" s="208">
        <f t="shared" si="2"/>
        <v>0</v>
      </c>
      <c r="GR51" s="208"/>
      <c r="GS51" s="208"/>
      <c r="GT51" s="208"/>
      <c r="GU51" s="208"/>
      <c r="GV51" s="208"/>
      <c r="GW51" s="208"/>
      <c r="GX51" s="208"/>
      <c r="GY51" s="208"/>
      <c r="GZ51" s="208"/>
      <c r="HA51" s="208"/>
      <c r="HB51" s="208"/>
      <c r="HC51" s="208"/>
      <c r="HD51" s="208"/>
      <c r="HE51" s="210">
        <v>0</v>
      </c>
      <c r="HF51" s="210"/>
      <c r="HG51" s="210"/>
      <c r="HH51" s="210"/>
      <c r="HI51" s="210"/>
      <c r="HJ51" s="210"/>
      <c r="HK51" s="210"/>
      <c r="HL51" s="210"/>
      <c r="HM51" s="210"/>
      <c r="HN51" s="210"/>
      <c r="HO51" s="210"/>
      <c r="HP51" s="210"/>
      <c r="HQ51" s="210"/>
      <c r="HR51" s="210"/>
      <c r="HS51" s="210"/>
      <c r="HT51" s="210"/>
      <c r="HU51" s="210"/>
      <c r="HV51" s="210"/>
      <c r="HW51" s="210"/>
      <c r="HX51" s="210"/>
      <c r="HY51" s="210"/>
      <c r="HZ51" s="210"/>
      <c r="IA51" s="210"/>
      <c r="IB51" s="210"/>
      <c r="IC51" s="210"/>
      <c r="ID51" s="210"/>
      <c r="IE51" s="210"/>
      <c r="IF51" s="210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66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53"/>
      <c r="AX52" s="212" t="s">
        <v>147</v>
      </c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1" t="s">
        <v>148</v>
      </c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8">
        <f t="shared" si="0"/>
        <v>0</v>
      </c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0">
        <v>0</v>
      </c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08">
        <f t="shared" si="1"/>
        <v>0</v>
      </c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10">
        <v>0</v>
      </c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08">
        <f t="shared" si="2"/>
        <v>0</v>
      </c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10">
        <v>0</v>
      </c>
      <c r="HF52" s="210"/>
      <c r="HG52" s="210"/>
      <c r="HH52" s="210"/>
      <c r="HI52" s="210"/>
      <c r="HJ52" s="210"/>
      <c r="HK52" s="210"/>
      <c r="HL52" s="210"/>
      <c r="HM52" s="210"/>
      <c r="HN52" s="210"/>
      <c r="HO52" s="210"/>
      <c r="HP52" s="210"/>
      <c r="HQ52" s="210"/>
      <c r="HR52" s="210"/>
      <c r="HS52" s="210"/>
      <c r="HT52" s="210"/>
      <c r="HU52" s="210"/>
      <c r="HV52" s="210"/>
      <c r="HW52" s="210"/>
      <c r="HX52" s="210"/>
      <c r="HY52" s="210"/>
      <c r="HZ52" s="210"/>
      <c r="IA52" s="210"/>
      <c r="IB52" s="210"/>
      <c r="IC52" s="210"/>
      <c r="ID52" s="210"/>
      <c r="IE52" s="210"/>
      <c r="IF52" s="210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66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53"/>
      <c r="AX53" s="212" t="s">
        <v>149</v>
      </c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1" t="s">
        <v>150</v>
      </c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8">
        <f t="shared" si="0"/>
        <v>0</v>
      </c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0">
        <v>0</v>
      </c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08">
        <f t="shared" si="1"/>
        <v>0</v>
      </c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10">
        <v>0</v>
      </c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08">
        <f t="shared" si="2"/>
        <v>0</v>
      </c>
      <c r="GR53" s="208"/>
      <c r="GS53" s="208"/>
      <c r="GT53" s="208"/>
      <c r="GU53" s="208"/>
      <c r="GV53" s="208"/>
      <c r="GW53" s="208"/>
      <c r="GX53" s="208"/>
      <c r="GY53" s="208"/>
      <c r="GZ53" s="208"/>
      <c r="HA53" s="208"/>
      <c r="HB53" s="208"/>
      <c r="HC53" s="208"/>
      <c r="HD53" s="208"/>
      <c r="HE53" s="210">
        <v>0</v>
      </c>
      <c r="HF53" s="210"/>
      <c r="HG53" s="210"/>
      <c r="HH53" s="210"/>
      <c r="HI53" s="210"/>
      <c r="HJ53" s="210"/>
      <c r="HK53" s="210"/>
      <c r="HL53" s="210"/>
      <c r="HM53" s="210"/>
      <c r="HN53" s="210"/>
      <c r="HO53" s="210"/>
      <c r="HP53" s="210"/>
      <c r="HQ53" s="210"/>
      <c r="HR53" s="210"/>
      <c r="HS53" s="210"/>
      <c r="HT53" s="210"/>
      <c r="HU53" s="210"/>
      <c r="HV53" s="210"/>
      <c r="HW53" s="210"/>
      <c r="HX53" s="210"/>
      <c r="HY53" s="210"/>
      <c r="HZ53" s="210"/>
      <c r="IA53" s="210"/>
      <c r="IB53" s="210"/>
      <c r="IC53" s="210"/>
      <c r="ID53" s="210"/>
      <c r="IE53" s="210"/>
      <c r="IF53" s="210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66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239" t="s">
        <v>151</v>
      </c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11" t="s">
        <v>152</v>
      </c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8">
        <f t="shared" si="0"/>
        <v>0</v>
      </c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0">
        <v>0</v>
      </c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08">
        <f t="shared" si="1"/>
        <v>0</v>
      </c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10">
        <v>0</v>
      </c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08">
        <f t="shared" si="2"/>
        <v>0</v>
      </c>
      <c r="GR54" s="208"/>
      <c r="GS54" s="208"/>
      <c r="GT54" s="208"/>
      <c r="GU54" s="208"/>
      <c r="GV54" s="208"/>
      <c r="GW54" s="208"/>
      <c r="GX54" s="208"/>
      <c r="GY54" s="208"/>
      <c r="GZ54" s="208"/>
      <c r="HA54" s="208"/>
      <c r="HB54" s="208"/>
      <c r="HC54" s="208"/>
      <c r="HD54" s="208"/>
      <c r="HE54" s="210">
        <v>0</v>
      </c>
      <c r="HF54" s="210"/>
      <c r="HG54" s="210"/>
      <c r="HH54" s="210"/>
      <c r="HI54" s="210"/>
      <c r="HJ54" s="210"/>
      <c r="HK54" s="210"/>
      <c r="HL54" s="210"/>
      <c r="HM54" s="210"/>
      <c r="HN54" s="210"/>
      <c r="HO54" s="210"/>
      <c r="HP54" s="210"/>
      <c r="HQ54" s="210"/>
      <c r="HR54" s="210"/>
      <c r="HS54" s="210"/>
      <c r="HT54" s="210"/>
      <c r="HU54" s="210"/>
      <c r="HV54" s="210"/>
      <c r="HW54" s="210"/>
      <c r="HX54" s="210"/>
      <c r="HY54" s="210"/>
      <c r="HZ54" s="210"/>
      <c r="IA54" s="210"/>
      <c r="IB54" s="210"/>
      <c r="IC54" s="210"/>
      <c r="ID54" s="210"/>
      <c r="IE54" s="210"/>
      <c r="IF54" s="210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66" customFormat="1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238" t="s">
        <v>153</v>
      </c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8">
        <f t="shared" si="0"/>
        <v>0</v>
      </c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0">
        <v>0</v>
      </c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08">
        <f t="shared" si="1"/>
        <v>0</v>
      </c>
      <c r="FB55" s="208"/>
      <c r="FC55" s="208"/>
      <c r="FD55" s="208"/>
      <c r="FE55" s="208"/>
      <c r="FF55" s="208"/>
      <c r="FG55" s="208"/>
      <c r="FH55" s="208"/>
      <c r="FI55" s="208"/>
      <c r="FJ55" s="208"/>
      <c r="FK55" s="208"/>
      <c r="FL55" s="208"/>
      <c r="FM55" s="208"/>
      <c r="FN55" s="208"/>
      <c r="FO55" s="210">
        <v>0</v>
      </c>
      <c r="FP55" s="210"/>
      <c r="FQ55" s="210"/>
      <c r="FR55" s="210"/>
      <c r="FS55" s="210"/>
      <c r="FT55" s="210"/>
      <c r="FU55" s="210"/>
      <c r="FV55" s="210"/>
      <c r="FW55" s="210"/>
      <c r="FX55" s="210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210"/>
      <c r="GP55" s="210"/>
      <c r="GQ55" s="208">
        <f t="shared" si="2"/>
        <v>0</v>
      </c>
      <c r="GR55" s="208"/>
      <c r="GS55" s="208"/>
      <c r="GT55" s="208"/>
      <c r="GU55" s="208"/>
      <c r="GV55" s="208"/>
      <c r="GW55" s="208"/>
      <c r="GX55" s="208"/>
      <c r="GY55" s="208"/>
      <c r="GZ55" s="208"/>
      <c r="HA55" s="208"/>
      <c r="HB55" s="208"/>
      <c r="HC55" s="208"/>
      <c r="HD55" s="208"/>
      <c r="HE55" s="210">
        <v>0</v>
      </c>
      <c r="HF55" s="210"/>
      <c r="HG55" s="210"/>
      <c r="HH55" s="210"/>
      <c r="HI55" s="210"/>
      <c r="HJ55" s="210"/>
      <c r="HK55" s="210"/>
      <c r="HL55" s="210"/>
      <c r="HM55" s="210"/>
      <c r="HN55" s="210"/>
      <c r="HO55" s="210"/>
      <c r="HP55" s="210"/>
      <c r="HQ55" s="210"/>
      <c r="HR55" s="210"/>
      <c r="HS55" s="210"/>
      <c r="HT55" s="210"/>
      <c r="HU55" s="210"/>
      <c r="HV55" s="210"/>
      <c r="HW55" s="210"/>
      <c r="HX55" s="210"/>
      <c r="HY55" s="210"/>
      <c r="HZ55" s="210"/>
      <c r="IA55" s="210"/>
      <c r="IB55" s="210"/>
      <c r="IC55" s="210"/>
      <c r="ID55" s="210"/>
      <c r="IE55" s="210"/>
      <c r="IF55" s="210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</sheetData>
  <sheetProtection selectLockedCells="1" selectUnlockedCells="1"/>
  <mergeCells count="579">
    <mergeCell ref="AW1:ID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EM5:EZ5"/>
    <mergeCell ref="FA5:FN5"/>
    <mergeCell ref="FO5:GB5"/>
    <mergeCell ref="GC5:GP5"/>
    <mergeCell ref="AX5:CT5"/>
    <mergeCell ref="CU5:DI5"/>
    <mergeCell ref="DJ5:DX5"/>
    <mergeCell ref="DY5:EL5"/>
    <mergeCell ref="HE6:HR6"/>
    <mergeCell ref="HS6:IF6"/>
    <mergeCell ref="GQ5:HD5"/>
    <mergeCell ref="HE5:HR5"/>
    <mergeCell ref="HS5:IF5"/>
    <mergeCell ref="CU6:DI6"/>
    <mergeCell ref="DJ6:DX6"/>
    <mergeCell ref="DY6:EL6"/>
    <mergeCell ref="EM6:EZ6"/>
    <mergeCell ref="FA6:FN6"/>
    <mergeCell ref="AX7:CT7"/>
    <mergeCell ref="CU7:DI7"/>
    <mergeCell ref="DJ7:DX7"/>
    <mergeCell ref="DY7:EL7"/>
    <mergeCell ref="AX8:CT8"/>
    <mergeCell ref="GQ6:HD6"/>
    <mergeCell ref="GC6:GP6"/>
    <mergeCell ref="FO6:GB6"/>
    <mergeCell ref="AX6:CT6"/>
    <mergeCell ref="EM8:EZ8"/>
    <mergeCell ref="FA8:FN8"/>
    <mergeCell ref="GC8:GP8"/>
    <mergeCell ref="FO8:GB8"/>
    <mergeCell ref="EM7:EZ7"/>
    <mergeCell ref="FA7:FN7"/>
    <mergeCell ref="FO7:GB7"/>
    <mergeCell ref="GC7:GP7"/>
    <mergeCell ref="AX10:CT10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EM9:EZ9"/>
    <mergeCell ref="FA9:FN9"/>
    <mergeCell ref="FO9:GB9"/>
    <mergeCell ref="GC9:GP9"/>
    <mergeCell ref="AX9:CT9"/>
    <mergeCell ref="CU9:DI9"/>
    <mergeCell ref="DJ9:DX9"/>
    <mergeCell ref="DY9:EL9"/>
    <mergeCell ref="CU10:DI10"/>
    <mergeCell ref="DJ10:DX10"/>
    <mergeCell ref="DY10:EL10"/>
    <mergeCell ref="EM10:EZ10"/>
    <mergeCell ref="FA10:FN10"/>
    <mergeCell ref="GC10:GP10"/>
    <mergeCell ref="FO10:GB10"/>
    <mergeCell ref="GQ10:HD10"/>
    <mergeCell ref="HE10:HR10"/>
    <mergeCell ref="HS10:IF10"/>
    <mergeCell ref="GQ9:HD9"/>
    <mergeCell ref="HE9:HR9"/>
    <mergeCell ref="HS9:IF9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AX13:CT13"/>
    <mergeCell ref="CU13:DI13"/>
    <mergeCell ref="DJ13:DX13"/>
    <mergeCell ref="DY13:EL13"/>
    <mergeCell ref="AX14:CT14"/>
    <mergeCell ref="GQ12:HD12"/>
    <mergeCell ref="GC12:GP12"/>
    <mergeCell ref="FO12:GB12"/>
    <mergeCell ref="AX12:CT12"/>
    <mergeCell ref="EM14:EZ14"/>
    <mergeCell ref="FA14:FN14"/>
    <mergeCell ref="GC14:GP14"/>
    <mergeCell ref="FO14:GB14"/>
    <mergeCell ref="EM13:EZ13"/>
    <mergeCell ref="FA13:FN13"/>
    <mergeCell ref="FO13:GB13"/>
    <mergeCell ref="GC13:GP13"/>
    <mergeCell ref="AX16:CT16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CU16:DI16"/>
    <mergeCell ref="DJ16:DX16"/>
    <mergeCell ref="DY16:EL16"/>
    <mergeCell ref="EM16:EZ16"/>
    <mergeCell ref="FA16:FN16"/>
    <mergeCell ref="GC16:GP16"/>
    <mergeCell ref="FO16:GB16"/>
    <mergeCell ref="GQ16:HD16"/>
    <mergeCell ref="HE16:HR16"/>
    <mergeCell ref="HS16:IF16"/>
    <mergeCell ref="GQ15:HD15"/>
    <mergeCell ref="HE15:HR15"/>
    <mergeCell ref="HS15:IF15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AX19:CT19"/>
    <mergeCell ref="CU19:DI19"/>
    <mergeCell ref="DJ19:DX19"/>
    <mergeCell ref="DY19:EL19"/>
    <mergeCell ref="AX20:CT20"/>
    <mergeCell ref="GQ18:HD18"/>
    <mergeCell ref="GC18:GP18"/>
    <mergeCell ref="FO18:GB18"/>
    <mergeCell ref="AX18:CT18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22:CT22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CU22:DI22"/>
    <mergeCell ref="DJ22:DX22"/>
    <mergeCell ref="DY22:EL22"/>
    <mergeCell ref="EM22:EZ22"/>
    <mergeCell ref="FA22:FN22"/>
    <mergeCell ref="GC22:GP22"/>
    <mergeCell ref="FO22:GB22"/>
    <mergeCell ref="GQ22:HD22"/>
    <mergeCell ref="HE22:HR22"/>
    <mergeCell ref="HS22:IF22"/>
    <mergeCell ref="GQ21:HD21"/>
    <mergeCell ref="HE21:HR21"/>
    <mergeCell ref="HS21:IF21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AX25:CT25"/>
    <mergeCell ref="CU25:DI25"/>
    <mergeCell ref="DJ25:DX25"/>
    <mergeCell ref="DY25:EL25"/>
    <mergeCell ref="AX26:CT26"/>
    <mergeCell ref="GQ24:HD24"/>
    <mergeCell ref="GC24:GP24"/>
    <mergeCell ref="FO24:GB24"/>
    <mergeCell ref="AX24:CT24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8:CT28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CU28:DI28"/>
    <mergeCell ref="DJ28:DX28"/>
    <mergeCell ref="DY28:EL28"/>
    <mergeCell ref="EM28:EZ28"/>
    <mergeCell ref="FA28:FN28"/>
    <mergeCell ref="GC28:GP28"/>
    <mergeCell ref="FO28:GB28"/>
    <mergeCell ref="GQ28:HD28"/>
    <mergeCell ref="HE28:HR28"/>
    <mergeCell ref="HS28:IF28"/>
    <mergeCell ref="GQ27:HD27"/>
    <mergeCell ref="HE27:HR27"/>
    <mergeCell ref="HS27:IF27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EM30:EZ30"/>
    <mergeCell ref="FA30:FN30"/>
    <mergeCell ref="AX31:CT31"/>
    <mergeCell ref="CU31:DI31"/>
    <mergeCell ref="DJ31:DX31"/>
    <mergeCell ref="DY31:EL31"/>
    <mergeCell ref="AX32:CT32"/>
    <mergeCell ref="GQ30:HD30"/>
    <mergeCell ref="GC30:GP30"/>
    <mergeCell ref="FO30:GB30"/>
    <mergeCell ref="AX30:CT30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4:CT34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CU34:DI34"/>
    <mergeCell ref="DJ34:DX34"/>
    <mergeCell ref="DY34:EL34"/>
    <mergeCell ref="EM34:EZ34"/>
    <mergeCell ref="FA34:FN34"/>
    <mergeCell ref="GC34:GP34"/>
    <mergeCell ref="FO34:GB34"/>
    <mergeCell ref="GQ34:HD34"/>
    <mergeCell ref="HE34:HR34"/>
    <mergeCell ref="HS34:IF34"/>
    <mergeCell ref="GQ33:HD33"/>
    <mergeCell ref="HE33:HR33"/>
    <mergeCell ref="HS33:IF33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EM36:EZ36"/>
    <mergeCell ref="FA36:FN36"/>
    <mergeCell ref="AX37:CT37"/>
    <mergeCell ref="CU37:DI37"/>
    <mergeCell ref="DJ37:DX37"/>
    <mergeCell ref="DY37:EL37"/>
    <mergeCell ref="AX38:CT38"/>
    <mergeCell ref="GQ36:HD36"/>
    <mergeCell ref="GC36:GP36"/>
    <mergeCell ref="FO36:GB36"/>
    <mergeCell ref="AX36:CT36"/>
    <mergeCell ref="EM38:EZ38"/>
    <mergeCell ref="FA38:FN38"/>
    <mergeCell ref="GC38:GP38"/>
    <mergeCell ref="FO38:GB38"/>
    <mergeCell ref="EM37:EZ37"/>
    <mergeCell ref="FA37:FN37"/>
    <mergeCell ref="FO37:GB37"/>
    <mergeCell ref="GC37:GP37"/>
    <mergeCell ref="AW40:CT40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CU40:DI40"/>
    <mergeCell ref="DJ40:DX40"/>
    <mergeCell ref="DY40:EL40"/>
    <mergeCell ref="EM40:EZ40"/>
    <mergeCell ref="FA40:FN40"/>
    <mergeCell ref="GC40:GP40"/>
    <mergeCell ref="FO40:GB40"/>
    <mergeCell ref="GQ40:HD40"/>
    <mergeCell ref="HE40:HR40"/>
    <mergeCell ref="HS40:IF40"/>
    <mergeCell ref="GQ39:HD39"/>
    <mergeCell ref="HE39:HR39"/>
    <mergeCell ref="HS39:IF39"/>
    <mergeCell ref="EM41:EZ41"/>
    <mergeCell ref="FA41:FN41"/>
    <mergeCell ref="FO41:GB41"/>
    <mergeCell ref="GC41:GP41"/>
    <mergeCell ref="AX41:CT41"/>
    <mergeCell ref="CU41:DI41"/>
    <mergeCell ref="DJ41:DX41"/>
    <mergeCell ref="DY41:EL41"/>
    <mergeCell ref="HE42:HR42"/>
    <mergeCell ref="HS42:IF42"/>
    <mergeCell ref="GQ41:HD41"/>
    <mergeCell ref="HE41:HR41"/>
    <mergeCell ref="HS41:IF41"/>
    <mergeCell ref="CU42:DI42"/>
    <mergeCell ref="DJ42:DX42"/>
    <mergeCell ref="DY42:EL42"/>
    <mergeCell ref="EM42:EZ42"/>
    <mergeCell ref="FA42:FN42"/>
    <mergeCell ref="AX43:CT43"/>
    <mergeCell ref="CU43:DI43"/>
    <mergeCell ref="DJ43:DX43"/>
    <mergeCell ref="DY43:EL43"/>
    <mergeCell ref="AX44:CT44"/>
    <mergeCell ref="GQ42:HD42"/>
    <mergeCell ref="GC42:GP42"/>
    <mergeCell ref="FO42:GB42"/>
    <mergeCell ref="AX42:CT42"/>
    <mergeCell ref="EM44:EZ44"/>
    <mergeCell ref="FA44:FN44"/>
    <mergeCell ref="GC44:GP44"/>
    <mergeCell ref="FO44:GB44"/>
    <mergeCell ref="EM43:EZ43"/>
    <mergeCell ref="FA43:FN43"/>
    <mergeCell ref="FO43:GB43"/>
    <mergeCell ref="GC43:GP43"/>
    <mergeCell ref="AX46:CT46"/>
    <mergeCell ref="GQ44:HD44"/>
    <mergeCell ref="HE44:HR44"/>
    <mergeCell ref="HS44:IF44"/>
    <mergeCell ref="GQ43:HD43"/>
    <mergeCell ref="HE43:HR43"/>
    <mergeCell ref="HS43:IF43"/>
    <mergeCell ref="CU44:DI44"/>
    <mergeCell ref="DJ44:DX44"/>
    <mergeCell ref="DY44:EL44"/>
    <mergeCell ref="EM45:EZ45"/>
    <mergeCell ref="FA45:FN45"/>
    <mergeCell ref="FO45:GB45"/>
    <mergeCell ref="GC45:GP45"/>
    <mergeCell ref="AX45:CT45"/>
    <mergeCell ref="CU45:DI45"/>
    <mergeCell ref="DJ45:DX45"/>
    <mergeCell ref="DY45:EL45"/>
    <mergeCell ref="CU46:DI46"/>
    <mergeCell ref="DJ46:DX46"/>
    <mergeCell ref="DY46:EL46"/>
    <mergeCell ref="EM46:EZ46"/>
    <mergeCell ref="FA46:FN46"/>
    <mergeCell ref="GC46:GP46"/>
    <mergeCell ref="FO46:GB46"/>
    <mergeCell ref="GQ46:HD46"/>
    <mergeCell ref="HE46:HR46"/>
    <mergeCell ref="HS46:IF46"/>
    <mergeCell ref="GQ45:HD45"/>
    <mergeCell ref="HE45:HR45"/>
    <mergeCell ref="HS45:IF45"/>
    <mergeCell ref="EM47:EZ47"/>
    <mergeCell ref="FA47:FN47"/>
    <mergeCell ref="FO47:GB47"/>
    <mergeCell ref="GC47:GP47"/>
    <mergeCell ref="AX47:CT47"/>
    <mergeCell ref="CU47:DI47"/>
    <mergeCell ref="DJ47:DX47"/>
    <mergeCell ref="DY47:EL47"/>
    <mergeCell ref="HE48:HR48"/>
    <mergeCell ref="HS48:IF48"/>
    <mergeCell ref="GQ47:HD47"/>
    <mergeCell ref="HE47:HR47"/>
    <mergeCell ref="HS47:IF47"/>
    <mergeCell ref="CU48:DI48"/>
    <mergeCell ref="DJ48:DX48"/>
    <mergeCell ref="DY48:EL48"/>
    <mergeCell ref="EM48:EZ48"/>
    <mergeCell ref="FA48:FN48"/>
    <mergeCell ref="AX49:CT49"/>
    <mergeCell ref="CU49:DI49"/>
    <mergeCell ref="DJ49:DX49"/>
    <mergeCell ref="DY49:EL49"/>
    <mergeCell ref="AX50:CT50"/>
    <mergeCell ref="GQ48:HD48"/>
    <mergeCell ref="GC48:GP48"/>
    <mergeCell ref="FO48:GB48"/>
    <mergeCell ref="AX48:CT48"/>
    <mergeCell ref="EM50:EZ50"/>
    <mergeCell ref="FA50:FN50"/>
    <mergeCell ref="GC50:GP50"/>
    <mergeCell ref="FO50:GB50"/>
    <mergeCell ref="EM49:EZ49"/>
    <mergeCell ref="FA49:FN49"/>
    <mergeCell ref="FO49:GB49"/>
    <mergeCell ref="GC49:GP49"/>
    <mergeCell ref="AX52:CT52"/>
    <mergeCell ref="GQ50:HD50"/>
    <mergeCell ref="HE50:HR50"/>
    <mergeCell ref="HS50:IF50"/>
    <mergeCell ref="GQ49:HD49"/>
    <mergeCell ref="HE49:HR49"/>
    <mergeCell ref="HS49:IF49"/>
    <mergeCell ref="CU50:DI50"/>
    <mergeCell ref="DJ50:DX50"/>
    <mergeCell ref="DY50:EL50"/>
    <mergeCell ref="EM51:EZ51"/>
    <mergeCell ref="FA51:FN51"/>
    <mergeCell ref="FO51:GB51"/>
    <mergeCell ref="GC51:GP51"/>
    <mergeCell ref="AX51:CT51"/>
    <mergeCell ref="CU51:DI51"/>
    <mergeCell ref="DJ51:DX51"/>
    <mergeCell ref="DY51:EL51"/>
    <mergeCell ref="CU52:DI52"/>
    <mergeCell ref="DJ52:DX52"/>
    <mergeCell ref="DY52:EL52"/>
    <mergeCell ref="EM52:EZ52"/>
    <mergeCell ref="FA52:FN52"/>
    <mergeCell ref="GC52:GP52"/>
    <mergeCell ref="FO52:GB52"/>
    <mergeCell ref="GQ52:HD52"/>
    <mergeCell ref="HE52:HR52"/>
    <mergeCell ref="HS52:IF52"/>
    <mergeCell ref="GQ51:HD51"/>
    <mergeCell ref="HE51:HR51"/>
    <mergeCell ref="HS51:IF51"/>
    <mergeCell ref="EM53:EZ53"/>
    <mergeCell ref="FA53:FN53"/>
    <mergeCell ref="FO53:GB53"/>
    <mergeCell ref="GC53:GP53"/>
    <mergeCell ref="AX53:CT53"/>
    <mergeCell ref="CU53:DI53"/>
    <mergeCell ref="DJ53:DX53"/>
    <mergeCell ref="DY53:EL53"/>
    <mergeCell ref="HE54:HR54"/>
    <mergeCell ref="HS54:IF54"/>
    <mergeCell ref="GQ53:HD53"/>
    <mergeCell ref="HE53:HR53"/>
    <mergeCell ref="HS53:IF53"/>
    <mergeCell ref="AW54:CT54"/>
    <mergeCell ref="CU54:DI54"/>
    <mergeCell ref="DJ54:DX54"/>
    <mergeCell ref="DY54:EL54"/>
    <mergeCell ref="EM54:EZ54"/>
    <mergeCell ref="AW55:CT55"/>
    <mergeCell ref="CU55:DI55"/>
    <mergeCell ref="DJ55:DX55"/>
    <mergeCell ref="DY55:EL55"/>
    <mergeCell ref="GC54:GP54"/>
    <mergeCell ref="GQ54:HD54"/>
    <mergeCell ref="FA54:FN54"/>
    <mergeCell ref="FO54:GB54"/>
    <mergeCell ref="GQ55:HD55"/>
    <mergeCell ref="HE55:HR55"/>
    <mergeCell ref="HS55:IF55"/>
    <mergeCell ref="EM55:EZ55"/>
    <mergeCell ref="FA55:FN55"/>
    <mergeCell ref="FO55:GB55"/>
    <mergeCell ref="GC55:GP55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SheetLayoutView="100" zoomScalePageLayoutView="0" workbookViewId="0" topLeftCell="DC4">
      <selection activeCell="DY19" sqref="DY19:EL19"/>
    </sheetView>
  </sheetViews>
  <sheetFormatPr defaultColWidth="0.875" defaultRowHeight="12.75"/>
  <cols>
    <col min="1" max="48" width="0" style="35" hidden="1" customWidth="1"/>
    <col min="49" max="112" width="0.875" style="35" customWidth="1"/>
    <col min="113" max="113" width="20.75390625" style="35" customWidth="1"/>
    <col min="114" max="141" width="0.875" style="35" customWidth="1"/>
    <col min="142" max="142" width="2.75390625" style="35" customWidth="1"/>
    <col min="143" max="168" width="0.875" style="35" customWidth="1"/>
    <col min="169" max="169" width="2.75390625" style="35" customWidth="1"/>
    <col min="170" max="170" width="0.875" style="35" customWidth="1"/>
    <col min="171" max="171" width="0" style="35" hidden="1" customWidth="1"/>
    <col min="172" max="183" width="0.875" style="35" customWidth="1"/>
    <col min="184" max="184" width="3.3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3.125" style="35" customWidth="1"/>
    <col min="213" max="214" width="0" style="35" hidden="1" customWidth="1"/>
    <col min="215" max="224" width="0.875" style="35" customWidth="1"/>
    <col min="225" max="225" width="5.253906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1:256" s="103" customFormat="1" ht="3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256" t="s">
        <v>165</v>
      </c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39" customFormat="1" ht="27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237" t="s">
        <v>44</v>
      </c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 t="s">
        <v>107</v>
      </c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3" t="s">
        <v>159</v>
      </c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 t="s">
        <v>109</v>
      </c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 t="s">
        <v>110</v>
      </c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40"/>
      <c r="IG2" s="104"/>
      <c r="IH2" s="104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43" customFormat="1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4" t="s">
        <v>111</v>
      </c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 t="s">
        <v>112</v>
      </c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 t="s">
        <v>111</v>
      </c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 t="s">
        <v>112</v>
      </c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 t="s">
        <v>111</v>
      </c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 t="s">
        <v>112</v>
      </c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G3" s="105"/>
      <c r="IH3" s="10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43" customFormat="1" ht="121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 t="s">
        <v>113</v>
      </c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 t="s">
        <v>114</v>
      </c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 t="s">
        <v>113</v>
      </c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 t="s">
        <v>114</v>
      </c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 t="s">
        <v>113</v>
      </c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 t="s">
        <v>114</v>
      </c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48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7"/>
      <c r="AX5" s="215" t="s">
        <v>115</v>
      </c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2">
        <f>DY5+EM5</f>
        <v>0</v>
      </c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>
        <f>FO5+GC5</f>
        <v>0</v>
      </c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>
        <f>HE5+HS5</f>
        <v>0</v>
      </c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4" customFormat="1" ht="23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47"/>
      <c r="AX6" s="229" t="s">
        <v>116</v>
      </c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7">
        <f>DY6+EM6</f>
        <v>1519700</v>
      </c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4">
        <f>SUM(DY8:EL8)</f>
        <v>1519700</v>
      </c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>
        <f>SUM(EM8:EZ8)</f>
        <v>0</v>
      </c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>
        <f>FO6+GC6</f>
        <v>1800000</v>
      </c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>
        <f>SUM(FO8:GB8)</f>
        <v>1800000</v>
      </c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>
        <f>SUM(GC8:GP8)</f>
        <v>0</v>
      </c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>
        <f>HE6+HS6</f>
        <v>1900000</v>
      </c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>
        <f>SUM(HE8:HR8)</f>
        <v>1900000</v>
      </c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>
        <f>SUM(HS8:IF8)</f>
        <v>0</v>
      </c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60" customFormat="1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217" t="s">
        <v>40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3">
        <f>DY7+EM7</f>
        <v>0</v>
      </c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19">
        <f>FO7+GC7</f>
        <v>0</v>
      </c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19">
        <f>HE7+HS7</f>
        <v>0</v>
      </c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66" customFormat="1" ht="29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3"/>
      <c r="AX8" s="212" t="s">
        <v>123</v>
      </c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1" t="s">
        <v>122</v>
      </c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28">
        <f>DY8+EM8</f>
        <v>1519700</v>
      </c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10">
        <f>DY9-DY5</f>
        <v>1519700</v>
      </c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08">
        <f>FO8+GC8</f>
        <v>1800000</v>
      </c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10">
        <f>FO9</f>
        <v>1800000</v>
      </c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08">
        <f>HE8+HS8</f>
        <v>1900000</v>
      </c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10">
        <f>HE9</f>
        <v>1900000</v>
      </c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54" customFormat="1" ht="12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47"/>
      <c r="AX9" s="229" t="s">
        <v>126</v>
      </c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7">
        <f>DY9+EM9</f>
        <v>1519700</v>
      </c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4">
        <f>SUM(DY11:EL23)</f>
        <v>1519700</v>
      </c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>
        <f>SUM(EM11:EZ23)</f>
        <v>0</v>
      </c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>
        <f>FO9+GC9</f>
        <v>1800000</v>
      </c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>
        <f>SUM(FO11:GB23)</f>
        <v>1800000</v>
      </c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>
        <f>SUM(GC11:GP23)</f>
        <v>0</v>
      </c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>
        <f>HE9+HS9</f>
        <v>1900000</v>
      </c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>
        <f>SUM(HE11:HR23)</f>
        <v>1900000</v>
      </c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>
        <f>SUM(HS11:IF23)</f>
        <v>0</v>
      </c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s="60" customFormat="1" ht="12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8"/>
      <c r="AX10" s="217" t="s">
        <v>40</v>
      </c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66" customFormat="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3"/>
      <c r="AX11" s="212" t="s">
        <v>127</v>
      </c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1" t="s">
        <v>128</v>
      </c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8">
        <f aca="true" t="shared" si="0" ref="DJ11:DJ24">DY11+EM11</f>
        <v>0</v>
      </c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08">
        <f aca="true" t="shared" si="1" ref="FA11:FA24">FO11+GC11</f>
        <v>0</v>
      </c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08">
        <f aca="true" t="shared" si="2" ref="GQ11:GQ24">HE11+HS11</f>
        <v>0</v>
      </c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66" customFormat="1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212" t="s">
        <v>129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1" t="s">
        <v>130</v>
      </c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8">
        <f t="shared" si="0"/>
        <v>0</v>
      </c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08">
        <f t="shared" si="1"/>
        <v>0</v>
      </c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08">
        <f t="shared" si="2"/>
        <v>0</v>
      </c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66" customFormat="1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/>
      <c r="AX13" s="212" t="s">
        <v>131</v>
      </c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1" t="s">
        <v>132</v>
      </c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8">
        <f t="shared" si="0"/>
        <v>0</v>
      </c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08">
        <f t="shared" si="1"/>
        <v>0</v>
      </c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08">
        <f t="shared" si="2"/>
        <v>0</v>
      </c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66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/>
      <c r="AX14" s="212" t="s">
        <v>133</v>
      </c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1" t="s">
        <v>134</v>
      </c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8">
        <f t="shared" si="0"/>
        <v>0</v>
      </c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08">
        <f t="shared" si="1"/>
        <v>0</v>
      </c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08">
        <f t="shared" si="2"/>
        <v>0</v>
      </c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66" customFormat="1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/>
      <c r="AX15" s="212" t="s">
        <v>135</v>
      </c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1" t="s">
        <v>136</v>
      </c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8">
        <f t="shared" si="0"/>
        <v>0</v>
      </c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08">
        <f t="shared" si="1"/>
        <v>0</v>
      </c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08">
        <f t="shared" si="2"/>
        <v>0</v>
      </c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66" customFormat="1" ht="12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3"/>
      <c r="AX16" s="212" t="s">
        <v>137</v>
      </c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1" t="s">
        <v>138</v>
      </c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8">
        <f t="shared" si="0"/>
        <v>0</v>
      </c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08">
        <f t="shared" si="1"/>
        <v>0</v>
      </c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08">
        <f t="shared" si="2"/>
        <v>0</v>
      </c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66" customFormat="1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  <c r="AX17" s="212" t="s">
        <v>139</v>
      </c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1" t="s">
        <v>140</v>
      </c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8">
        <f t="shared" si="0"/>
        <v>0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08">
        <f t="shared" si="1"/>
        <v>0</v>
      </c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08">
        <f t="shared" si="2"/>
        <v>0</v>
      </c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66" customFormat="1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3"/>
      <c r="AX18" s="212" t="s">
        <v>141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1" t="s">
        <v>142</v>
      </c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8">
        <f t="shared" si="0"/>
        <v>0</v>
      </c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08">
        <f t="shared" si="1"/>
        <v>0</v>
      </c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08">
        <f t="shared" si="2"/>
        <v>0</v>
      </c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66" customFormat="1" ht="12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212" t="s">
        <v>143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1" t="s">
        <v>144</v>
      </c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8">
        <f t="shared" si="0"/>
        <v>0</v>
      </c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08">
        <f t="shared" si="1"/>
        <v>0</v>
      </c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08">
        <f t="shared" si="2"/>
        <v>0</v>
      </c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66" customFormat="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3"/>
      <c r="AX20" s="212" t="s">
        <v>145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1" t="s">
        <v>146</v>
      </c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8">
        <f t="shared" si="0"/>
        <v>0</v>
      </c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08">
        <f t="shared" si="1"/>
        <v>0</v>
      </c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08">
        <f t="shared" si="2"/>
        <v>0</v>
      </c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66" customFormat="1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3"/>
      <c r="AX21" s="212" t="s">
        <v>147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1" t="s">
        <v>148</v>
      </c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8">
        <f t="shared" si="0"/>
        <v>0</v>
      </c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08">
        <f t="shared" si="1"/>
        <v>0</v>
      </c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08">
        <f t="shared" si="2"/>
        <v>0</v>
      </c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66" customFormat="1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3"/>
      <c r="AX22" s="212" t="s">
        <v>149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1" t="s">
        <v>150</v>
      </c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8">
        <f t="shared" si="0"/>
        <v>0</v>
      </c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08">
        <f t="shared" si="1"/>
        <v>0</v>
      </c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08">
        <f t="shared" si="2"/>
        <v>0</v>
      </c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66" customFormat="1" ht="29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212" t="s">
        <v>151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1" t="s">
        <v>152</v>
      </c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8">
        <f t="shared" si="0"/>
        <v>1519700</v>
      </c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0">
        <v>1519700</v>
      </c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08">
        <f t="shared" si="1"/>
        <v>1800000</v>
      </c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10">
        <v>1800000</v>
      </c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08">
        <f t="shared" si="2"/>
        <v>1900000</v>
      </c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10">
        <v>1900000</v>
      </c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48" customFormat="1" ht="25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  <c r="AX24" s="215" t="s">
        <v>153</v>
      </c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3">
        <f t="shared" si="0"/>
        <v>0</v>
      </c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>
        <f>DY5+DY6-DY9</f>
        <v>0</v>
      </c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>
        <f>EM5+EM6-EM9</f>
        <v>0</v>
      </c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>
        <f t="shared" si="1"/>
        <v>0</v>
      </c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>
        <f>FO5+FO6-FO9</f>
        <v>0</v>
      </c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>
        <f>GC5+GC6-GC9</f>
        <v>0</v>
      </c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>
        <f t="shared" si="2"/>
        <v>0</v>
      </c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>
        <f>HE5+HE6-HE9</f>
        <v>0</v>
      </c>
      <c r="HF24" s="213"/>
      <c r="HG24" s="213"/>
      <c r="HH24" s="213"/>
      <c r="HI24" s="213"/>
      <c r="HJ24" s="213"/>
      <c r="HK24" s="213"/>
      <c r="HL24" s="213"/>
      <c r="HM24" s="213"/>
      <c r="HN24" s="213"/>
      <c r="HO24" s="213"/>
      <c r="HP24" s="213"/>
      <c r="HQ24" s="213"/>
      <c r="HR24" s="213"/>
      <c r="HS24" s="213">
        <f>HS5+HS6-HS9</f>
        <v>0</v>
      </c>
      <c r="HT24" s="213"/>
      <c r="HU24" s="213"/>
      <c r="HV24" s="213"/>
      <c r="HW24" s="213"/>
      <c r="HX24" s="213"/>
      <c r="HY24" s="213"/>
      <c r="HZ24" s="213"/>
      <c r="IA24" s="213"/>
      <c r="IB24" s="213"/>
      <c r="IC24" s="213"/>
      <c r="ID24" s="213"/>
      <c r="IE24" s="213"/>
      <c r="IF24" s="213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 selectLockedCells="1" selectUnlockedCells="1"/>
  <mergeCells count="238"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AX6:CT6"/>
    <mergeCell ref="GR3:HF4"/>
    <mergeCell ref="HG3:IE3"/>
    <mergeCell ref="DY4:EL4"/>
    <mergeCell ref="EM4:EZ4"/>
    <mergeCell ref="FP4:GC4"/>
    <mergeCell ref="GD4:GQ4"/>
    <mergeCell ref="HG4:HT4"/>
    <mergeCell ref="HU4:IF4"/>
    <mergeCell ref="EM5:EZ5"/>
    <mergeCell ref="FA5:FN5"/>
    <mergeCell ref="FO5:GB5"/>
    <mergeCell ref="GC5:GP5"/>
    <mergeCell ref="AX5:CT5"/>
    <mergeCell ref="CU5:DI5"/>
    <mergeCell ref="DJ5:DX5"/>
    <mergeCell ref="DY5:EL5"/>
    <mergeCell ref="CU6:DI6"/>
    <mergeCell ref="DJ6:DX6"/>
    <mergeCell ref="DY6:EL6"/>
    <mergeCell ref="EM6:EZ6"/>
    <mergeCell ref="FA6:FN6"/>
    <mergeCell ref="GC6:GP6"/>
    <mergeCell ref="FO6:GB6"/>
    <mergeCell ref="GQ6:HD6"/>
    <mergeCell ref="HE6:HR6"/>
    <mergeCell ref="HS6:IF6"/>
    <mergeCell ref="GQ5:HD5"/>
    <mergeCell ref="HE5:HR5"/>
    <mergeCell ref="HS5:IF5"/>
    <mergeCell ref="EM7:EZ7"/>
    <mergeCell ref="FA7:FN7"/>
    <mergeCell ref="FO7:GB7"/>
    <mergeCell ref="GC7:GP7"/>
    <mergeCell ref="AX7:CT7"/>
    <mergeCell ref="CU7:DI7"/>
    <mergeCell ref="DJ7:DX7"/>
    <mergeCell ref="DY7:EL7"/>
    <mergeCell ref="HE8:HR8"/>
    <mergeCell ref="HS8:IF8"/>
    <mergeCell ref="GQ7:HD7"/>
    <mergeCell ref="HE7:HR7"/>
    <mergeCell ref="HS7:IF7"/>
    <mergeCell ref="CU8:DI8"/>
    <mergeCell ref="DJ8:DX8"/>
    <mergeCell ref="DY8:EL8"/>
    <mergeCell ref="EM8:EZ8"/>
    <mergeCell ref="FA8:FN8"/>
    <mergeCell ref="AX9:CT9"/>
    <mergeCell ref="CU9:DI9"/>
    <mergeCell ref="DJ9:DX9"/>
    <mergeCell ref="DY9:EL9"/>
    <mergeCell ref="AX10:CT10"/>
    <mergeCell ref="GQ8:HD8"/>
    <mergeCell ref="GC8:GP8"/>
    <mergeCell ref="FO8:GB8"/>
    <mergeCell ref="AX8:CT8"/>
    <mergeCell ref="EM10:EZ10"/>
    <mergeCell ref="FA10:FN10"/>
    <mergeCell ref="GC10:GP10"/>
    <mergeCell ref="FO10:GB10"/>
    <mergeCell ref="EM9:EZ9"/>
    <mergeCell ref="FA9:FN9"/>
    <mergeCell ref="FO9:GB9"/>
    <mergeCell ref="GC9:GP9"/>
    <mergeCell ref="AX12:CT12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CU12:DI12"/>
    <mergeCell ref="DJ12:DX12"/>
    <mergeCell ref="DY12:EL12"/>
    <mergeCell ref="EM12:EZ12"/>
    <mergeCell ref="FA12:FN12"/>
    <mergeCell ref="GC12:GP12"/>
    <mergeCell ref="FO12:GB12"/>
    <mergeCell ref="GQ12:HD12"/>
    <mergeCell ref="HE12:HR12"/>
    <mergeCell ref="HS12:IF12"/>
    <mergeCell ref="GQ11:HD11"/>
    <mergeCell ref="HE11:HR11"/>
    <mergeCell ref="HS11:IF11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EM14:EZ14"/>
    <mergeCell ref="FA14:FN14"/>
    <mergeCell ref="AX15:CT15"/>
    <mergeCell ref="CU15:DI15"/>
    <mergeCell ref="DJ15:DX15"/>
    <mergeCell ref="DY15:EL15"/>
    <mergeCell ref="AX16:CT16"/>
    <mergeCell ref="GQ14:HD14"/>
    <mergeCell ref="GC14:GP14"/>
    <mergeCell ref="FO14:GB14"/>
    <mergeCell ref="AX14:CT14"/>
    <mergeCell ref="EM16:EZ16"/>
    <mergeCell ref="FA16:FN16"/>
    <mergeCell ref="GC16:GP16"/>
    <mergeCell ref="FO16:GB16"/>
    <mergeCell ref="EM15:EZ15"/>
    <mergeCell ref="FA15:FN15"/>
    <mergeCell ref="FO15:GB15"/>
    <mergeCell ref="GC15:GP15"/>
    <mergeCell ref="AX18:CT18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CU18:DI18"/>
    <mergeCell ref="DJ18:DX18"/>
    <mergeCell ref="DY18:EL18"/>
    <mergeCell ref="EM18:EZ18"/>
    <mergeCell ref="FA18:FN18"/>
    <mergeCell ref="GC18:GP18"/>
    <mergeCell ref="FO18:GB18"/>
    <mergeCell ref="GQ18:HD18"/>
    <mergeCell ref="HE18:HR18"/>
    <mergeCell ref="HS18:IF18"/>
    <mergeCell ref="GQ17:HD17"/>
    <mergeCell ref="HE17:HR17"/>
    <mergeCell ref="HS17:IF17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AX21:CT21"/>
    <mergeCell ref="CU21:DI21"/>
    <mergeCell ref="DJ21:DX21"/>
    <mergeCell ref="DY21:EL21"/>
    <mergeCell ref="AX22:CT22"/>
    <mergeCell ref="GQ20:HD20"/>
    <mergeCell ref="GC20:GP20"/>
    <mergeCell ref="FO20:GB20"/>
    <mergeCell ref="AX20:CT20"/>
    <mergeCell ref="EM22:EZ22"/>
    <mergeCell ref="FA22:FN22"/>
    <mergeCell ref="GC22:GP22"/>
    <mergeCell ref="FO22:GB22"/>
    <mergeCell ref="EM21:EZ21"/>
    <mergeCell ref="FA21:FN21"/>
    <mergeCell ref="FO21:GB21"/>
    <mergeCell ref="GC21:GP21"/>
    <mergeCell ref="AX24:CT24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CU24:DI24"/>
    <mergeCell ref="DJ24:DX24"/>
    <mergeCell ref="DY24:EL24"/>
    <mergeCell ref="EM24:EZ24"/>
    <mergeCell ref="FA24:FN24"/>
    <mergeCell ref="GC24:GP24"/>
    <mergeCell ref="FO24:GB24"/>
    <mergeCell ref="GQ24:HD24"/>
    <mergeCell ref="HE24:HR24"/>
    <mergeCell ref="HS24:IF24"/>
    <mergeCell ref="GQ23:HD23"/>
    <mergeCell ref="HE23:HR23"/>
    <mergeCell ref="HS23:IF23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AW1">
      <selection activeCell="HG47" sqref="HG47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2421875" style="35" customWidth="1"/>
    <col min="113" max="113" width="0" style="35" hidden="1" customWidth="1"/>
    <col min="114" max="127" width="0.875" style="35" customWidth="1"/>
    <col min="128" max="128" width="3.00390625" style="35" customWidth="1"/>
    <col min="129" max="141" width="0.875" style="35" customWidth="1"/>
    <col min="142" max="142" width="3.625" style="35" customWidth="1"/>
    <col min="143" max="168" width="0.875" style="35" customWidth="1"/>
    <col min="169" max="169" width="3.875" style="35" customWidth="1"/>
    <col min="170" max="170" width="0.74609375" style="35" customWidth="1"/>
    <col min="171" max="171" width="0" style="35" hidden="1" customWidth="1"/>
    <col min="172" max="183" width="0.875" style="35" customWidth="1"/>
    <col min="184" max="184" width="3.3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5.625" style="35" customWidth="1"/>
    <col min="213" max="214" width="0" style="35" hidden="1" customWidth="1"/>
    <col min="215" max="224" width="0.875" style="35" customWidth="1"/>
    <col min="225" max="225" width="7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1:256" s="103" customFormat="1" ht="42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256" t="s">
        <v>166</v>
      </c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39" customFormat="1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37" t="s">
        <v>44</v>
      </c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 t="s">
        <v>107</v>
      </c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3" t="s">
        <v>159</v>
      </c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 t="s">
        <v>109</v>
      </c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 t="s">
        <v>110</v>
      </c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40"/>
      <c r="IG2" s="41"/>
      <c r="IH2" s="41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43" customFormat="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4" t="s">
        <v>111</v>
      </c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 t="s">
        <v>112</v>
      </c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 t="s">
        <v>111</v>
      </c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 t="s">
        <v>112</v>
      </c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 t="s">
        <v>111</v>
      </c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 t="s">
        <v>112</v>
      </c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G3" s="44"/>
      <c r="IH3" s="44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3" customFormat="1" ht="121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 t="s">
        <v>113</v>
      </c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 t="s">
        <v>114</v>
      </c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 t="s">
        <v>113</v>
      </c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 t="s">
        <v>114</v>
      </c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 t="s">
        <v>113</v>
      </c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 t="s">
        <v>114</v>
      </c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48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7"/>
      <c r="AX5" s="215" t="s">
        <v>115</v>
      </c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2">
        <f>DY5+EM5</f>
        <v>0</v>
      </c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>
        <f>FO5+GC5</f>
        <v>0</v>
      </c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>
        <f>HE5+HS5</f>
        <v>0</v>
      </c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4" customFormat="1" ht="23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  <c r="AX6" s="229" t="s">
        <v>116</v>
      </c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7">
        <f>DY6+EM6</f>
        <v>0</v>
      </c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4">
        <f>DY10</f>
        <v>0</v>
      </c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>
        <f>EM10</f>
        <v>0</v>
      </c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>
        <f>FA10</f>
        <v>0</v>
      </c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>
        <f>FO10</f>
        <v>0</v>
      </c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>
        <f>GC10</f>
        <v>0</v>
      </c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>
        <f>GQ10</f>
        <v>0</v>
      </c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>
        <f>HE10</f>
        <v>0</v>
      </c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>
        <f>HS10</f>
        <v>0</v>
      </c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60" customFormat="1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  <c r="AX7" s="217" t="s">
        <v>40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3">
        <f>DY7+EM7</f>
        <v>0</v>
      </c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19">
        <f>FO7+GC7</f>
        <v>0</v>
      </c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19">
        <f>HE7+HS7</f>
        <v>0</v>
      </c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60" customFormat="1" ht="3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8"/>
      <c r="AX8" s="212" t="s">
        <v>121</v>
      </c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59"/>
      <c r="DI8" s="59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61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F8" s="62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106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60" customFormat="1" ht="12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8"/>
      <c r="AX9" s="239" t="s">
        <v>125</v>
      </c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59"/>
      <c r="DI9" s="59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61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F9" s="62"/>
      <c r="HG9" s="269"/>
      <c r="HH9" s="269"/>
      <c r="HI9" s="269"/>
      <c r="HJ9" s="269"/>
      <c r="HK9" s="269"/>
      <c r="HL9" s="269"/>
      <c r="HM9" s="269"/>
      <c r="HN9" s="269"/>
      <c r="HO9" s="269"/>
      <c r="HP9" s="269"/>
      <c r="HQ9" s="269"/>
      <c r="HR9" s="106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4" customFormat="1" ht="24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47"/>
      <c r="AX10" s="229" t="s">
        <v>126</v>
      </c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7">
        <f>DY10+EM10</f>
        <v>0</v>
      </c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4">
        <f>SUM(DY13:EL25)</f>
        <v>0</v>
      </c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>
        <f>SUM(EM13:EZ25)</f>
        <v>0</v>
      </c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>
        <f>FO10+GC10</f>
        <v>0</v>
      </c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>
        <f>SUM(FO13:GB25)</f>
        <v>0</v>
      </c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>
        <f>SUM(GC13:GP25)</f>
        <v>0</v>
      </c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>
        <f>HE10+HS10</f>
        <v>0</v>
      </c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>
        <f>SUM(HE13:HR25)</f>
        <v>0</v>
      </c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>
        <f>SUM(HS13:IF25)</f>
        <v>0</v>
      </c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s="60" customFormat="1" ht="12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217" t="s">
        <v>40</v>
      </c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60" customFormat="1" ht="31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261" t="s">
        <v>167</v>
      </c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59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61"/>
      <c r="GR12" s="219"/>
      <c r="GS12" s="219"/>
      <c r="GT12" s="219"/>
      <c r="GU12" s="219"/>
      <c r="GV12" s="219"/>
      <c r="GW12" s="219"/>
      <c r="GX12" s="219"/>
      <c r="GY12" s="219"/>
      <c r="GZ12" s="219"/>
      <c r="HA12" s="219"/>
      <c r="HB12" s="219"/>
      <c r="HC12" s="219"/>
      <c r="HD12" s="219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66" customFormat="1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/>
      <c r="AX13" s="212" t="s">
        <v>127</v>
      </c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1" t="s">
        <v>128</v>
      </c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8">
        <f aca="true" t="shared" si="0" ref="DJ13:DJ25">DY13+EM13</f>
        <v>0</v>
      </c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08">
        <f aca="true" t="shared" si="1" ref="FA13:FA25">FO13+GC13</f>
        <v>0</v>
      </c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08">
        <f aca="true" t="shared" si="2" ref="GQ13:GQ25">HE13+HS13</f>
        <v>0</v>
      </c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66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3"/>
      <c r="AX14" s="212" t="s">
        <v>129</v>
      </c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1" t="s">
        <v>130</v>
      </c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8">
        <f t="shared" si="0"/>
        <v>0</v>
      </c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08">
        <f t="shared" si="1"/>
        <v>0</v>
      </c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08">
        <f t="shared" si="2"/>
        <v>0</v>
      </c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66" customFormat="1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/>
      <c r="AX15" s="212" t="s">
        <v>131</v>
      </c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1" t="s">
        <v>132</v>
      </c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8">
        <f t="shared" si="0"/>
        <v>0</v>
      </c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08">
        <f t="shared" si="1"/>
        <v>0</v>
      </c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08">
        <f t="shared" si="2"/>
        <v>0</v>
      </c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66" customFormat="1" ht="12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3"/>
      <c r="AX16" s="212" t="s">
        <v>133</v>
      </c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1" t="s">
        <v>134</v>
      </c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8">
        <f t="shared" si="0"/>
        <v>0</v>
      </c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08">
        <f t="shared" si="1"/>
        <v>0</v>
      </c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08">
        <f t="shared" si="2"/>
        <v>0</v>
      </c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66" customFormat="1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  <c r="AX17" s="212" t="s">
        <v>135</v>
      </c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1" t="s">
        <v>136</v>
      </c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8">
        <f t="shared" si="0"/>
        <v>0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08">
        <f t="shared" si="1"/>
        <v>0</v>
      </c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08">
        <f t="shared" si="2"/>
        <v>0</v>
      </c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66" customFormat="1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3"/>
      <c r="AX18" s="212" t="s">
        <v>137</v>
      </c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1" t="s">
        <v>138</v>
      </c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8">
        <f t="shared" si="0"/>
        <v>0</v>
      </c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08">
        <f t="shared" si="1"/>
        <v>0</v>
      </c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08">
        <f t="shared" si="2"/>
        <v>0</v>
      </c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66" customFormat="1" ht="12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212" t="s">
        <v>139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1" t="s">
        <v>140</v>
      </c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8">
        <f t="shared" si="0"/>
        <v>0</v>
      </c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08">
        <f t="shared" si="1"/>
        <v>0</v>
      </c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08">
        <f t="shared" si="2"/>
        <v>0</v>
      </c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66" customFormat="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3"/>
      <c r="AX20" s="212" t="s">
        <v>141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1" t="s">
        <v>142</v>
      </c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8">
        <f t="shared" si="0"/>
        <v>0</v>
      </c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08">
        <f t="shared" si="1"/>
        <v>0</v>
      </c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08">
        <f t="shared" si="2"/>
        <v>0</v>
      </c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66" customFormat="1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3"/>
      <c r="AX21" s="212" t="s">
        <v>143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1" t="s">
        <v>144</v>
      </c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8">
        <f t="shared" si="0"/>
        <v>0</v>
      </c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08">
        <f t="shared" si="1"/>
        <v>0</v>
      </c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08">
        <f t="shared" si="2"/>
        <v>0</v>
      </c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66" customFormat="1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3"/>
      <c r="AX22" s="212" t="s">
        <v>145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1" t="s">
        <v>146</v>
      </c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8">
        <f t="shared" si="0"/>
        <v>0</v>
      </c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08">
        <f t="shared" si="1"/>
        <v>0</v>
      </c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08">
        <f t="shared" si="2"/>
        <v>0</v>
      </c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66" customFormat="1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212" t="s">
        <v>147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1" t="s">
        <v>148</v>
      </c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8">
        <f t="shared" si="0"/>
        <v>0</v>
      </c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08">
        <f t="shared" si="1"/>
        <v>0</v>
      </c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08">
        <f t="shared" si="2"/>
        <v>0</v>
      </c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66" customFormat="1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/>
      <c r="AX24" s="212" t="s">
        <v>149</v>
      </c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1" t="s">
        <v>150</v>
      </c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8">
        <f t="shared" si="0"/>
        <v>0</v>
      </c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08">
        <f t="shared" si="1"/>
        <v>0</v>
      </c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08">
        <f t="shared" si="2"/>
        <v>0</v>
      </c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66" customFormat="1" ht="33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267" t="s">
        <v>151</v>
      </c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11" t="s">
        <v>152</v>
      </c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8">
        <f t="shared" si="0"/>
        <v>0</v>
      </c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08">
        <f t="shared" si="1"/>
        <v>0</v>
      </c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08">
        <f t="shared" si="2"/>
        <v>0</v>
      </c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66" customFormat="1" ht="33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107"/>
      <c r="AX26" s="268" t="s">
        <v>168</v>
      </c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65"/>
      <c r="DI26" s="65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67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66" customFormat="1" ht="23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3"/>
      <c r="AX27" s="266" t="s">
        <v>127</v>
      </c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11" t="s">
        <v>128</v>
      </c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8">
        <f>DY27+EM27</f>
        <v>0</v>
      </c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08">
        <f>FO27+GC27</f>
        <v>0</v>
      </c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08">
        <f>HE27+HS27</f>
        <v>0</v>
      </c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66" customFormat="1" ht="20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108"/>
      <c r="AX28" s="267" t="s">
        <v>129</v>
      </c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11" t="s">
        <v>130</v>
      </c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8">
        <f>DY28+EM28</f>
        <v>0</v>
      </c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08">
        <f>FO28+GC28</f>
        <v>0</v>
      </c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08">
        <f>HE28+HS28</f>
        <v>0</v>
      </c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66" customFormat="1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109"/>
      <c r="AX29" s="212" t="s">
        <v>131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62" t="s">
        <v>132</v>
      </c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18">
        <f>DY29+EM29</f>
        <v>0</v>
      </c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08">
        <f>FO29+GC29</f>
        <v>0</v>
      </c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08">
        <f>HE29+HS29</f>
        <v>0</v>
      </c>
      <c r="GR29" s="208"/>
      <c r="GS29" s="208"/>
      <c r="GT29" s="208"/>
      <c r="GU29" s="208"/>
      <c r="GV29" s="208"/>
      <c r="GW29" s="208"/>
      <c r="GX29" s="208"/>
      <c r="GY29" s="208"/>
      <c r="GZ29" s="208"/>
      <c r="HA29" s="208"/>
      <c r="HB29" s="208"/>
      <c r="HC29" s="208"/>
      <c r="HD29" s="208"/>
      <c r="HE29" s="210"/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210"/>
      <c r="HT29" s="210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210"/>
      <c r="IF29" s="210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110" customFormat="1" ht="30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109"/>
      <c r="AX30" s="212" t="s">
        <v>133</v>
      </c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65" t="s">
        <v>134</v>
      </c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3">
        <f>DY30+EM30</f>
        <v>0</v>
      </c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0">
        <f>FO30+GC30</f>
        <v>0</v>
      </c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4"/>
      <c r="FP30" s="264"/>
      <c r="FQ30" s="264"/>
      <c r="FR30" s="264"/>
      <c r="FS30" s="264"/>
      <c r="FT30" s="264"/>
      <c r="FU30" s="264"/>
      <c r="FV30" s="264"/>
      <c r="FW30" s="264"/>
      <c r="FX30" s="264"/>
      <c r="FY30" s="264"/>
      <c r="FZ30" s="264"/>
      <c r="GA30" s="264"/>
      <c r="GB30" s="264"/>
      <c r="GC30" s="264"/>
      <c r="GD30" s="264"/>
      <c r="GE30" s="264"/>
      <c r="GF30" s="264"/>
      <c r="GG30" s="264"/>
      <c r="GH30" s="264"/>
      <c r="GI30" s="264"/>
      <c r="GJ30" s="264"/>
      <c r="GK30" s="264"/>
      <c r="GL30" s="264"/>
      <c r="GM30" s="264"/>
      <c r="GN30" s="264"/>
      <c r="GO30" s="264"/>
      <c r="GP30" s="264"/>
      <c r="GQ30" s="260">
        <f>HE30+HS30</f>
        <v>0</v>
      </c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4"/>
      <c r="HF30" s="264"/>
      <c r="HG30" s="264"/>
      <c r="HH30" s="264"/>
      <c r="HI30" s="264"/>
      <c r="HJ30" s="264"/>
      <c r="HK30" s="264"/>
      <c r="HL30" s="264"/>
      <c r="HM30" s="264"/>
      <c r="HN30" s="264"/>
      <c r="HO30" s="264"/>
      <c r="HP30" s="264"/>
      <c r="HQ30" s="264"/>
      <c r="HR30" s="264"/>
      <c r="HS30" s="264"/>
      <c r="HT30" s="264"/>
      <c r="HU30" s="264"/>
      <c r="HV30" s="264"/>
      <c r="HW30" s="264"/>
      <c r="HX30" s="264"/>
      <c r="HY30" s="264"/>
      <c r="HZ30" s="264"/>
      <c r="IA30" s="264"/>
      <c r="IB30" s="264"/>
      <c r="IC30" s="264"/>
      <c r="ID30" s="264"/>
      <c r="IE30" s="264"/>
      <c r="IF30" s="264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66" customFormat="1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109"/>
      <c r="AX31" s="212" t="s">
        <v>135</v>
      </c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62" t="s">
        <v>136</v>
      </c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3">
        <f aca="true" t="shared" si="3" ref="DJ31:DJ39">DY31+EM31</f>
        <v>0</v>
      </c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60">
        <f aca="true" t="shared" si="4" ref="FA31:FA39">FO31+GC31</f>
        <v>0</v>
      </c>
      <c r="FB31" s="260"/>
      <c r="FC31" s="260"/>
      <c r="FD31" s="260"/>
      <c r="FE31" s="260"/>
      <c r="FF31" s="260"/>
      <c r="FG31" s="260"/>
      <c r="FH31" s="260"/>
      <c r="FI31" s="260"/>
      <c r="FJ31" s="260"/>
      <c r="FK31" s="260"/>
      <c r="FL31" s="260"/>
      <c r="FM31" s="260"/>
      <c r="FN31" s="26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60">
        <f aca="true" t="shared" si="5" ref="GQ31:GQ39">HE31+HS31</f>
        <v>0</v>
      </c>
      <c r="GR31" s="260"/>
      <c r="GS31" s="260"/>
      <c r="GT31" s="260"/>
      <c r="GU31" s="260"/>
      <c r="GV31" s="260"/>
      <c r="GW31" s="260"/>
      <c r="GX31" s="260"/>
      <c r="GY31" s="260"/>
      <c r="GZ31" s="260"/>
      <c r="HA31" s="260"/>
      <c r="HB31" s="260"/>
      <c r="HC31" s="260"/>
      <c r="HD31" s="260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66" customFormat="1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109"/>
      <c r="AX32" s="212" t="s">
        <v>137</v>
      </c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62" t="s">
        <v>138</v>
      </c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3">
        <f t="shared" si="3"/>
        <v>0</v>
      </c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60">
        <f t="shared" si="4"/>
        <v>0</v>
      </c>
      <c r="FB32" s="260"/>
      <c r="FC32" s="260"/>
      <c r="FD32" s="260"/>
      <c r="FE32" s="260"/>
      <c r="FF32" s="260"/>
      <c r="FG32" s="260"/>
      <c r="FH32" s="260"/>
      <c r="FI32" s="260"/>
      <c r="FJ32" s="260"/>
      <c r="FK32" s="260"/>
      <c r="FL32" s="260"/>
      <c r="FM32" s="260"/>
      <c r="FN32" s="26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60">
        <f t="shared" si="5"/>
        <v>0</v>
      </c>
      <c r="GR32" s="260"/>
      <c r="GS32" s="260"/>
      <c r="GT32" s="260"/>
      <c r="GU32" s="260"/>
      <c r="GV32" s="260"/>
      <c r="GW32" s="260"/>
      <c r="GX32" s="260"/>
      <c r="GY32" s="260"/>
      <c r="GZ32" s="260"/>
      <c r="HA32" s="260"/>
      <c r="HB32" s="260"/>
      <c r="HC32" s="260"/>
      <c r="HD32" s="26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66" customFormat="1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109"/>
      <c r="AX33" s="212" t="s">
        <v>139</v>
      </c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62" t="s">
        <v>140</v>
      </c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3">
        <f t="shared" si="3"/>
        <v>0</v>
      </c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60">
        <f t="shared" si="4"/>
        <v>0</v>
      </c>
      <c r="FB33" s="260"/>
      <c r="FC33" s="260"/>
      <c r="FD33" s="260"/>
      <c r="FE33" s="260"/>
      <c r="FF33" s="260"/>
      <c r="FG33" s="260"/>
      <c r="FH33" s="260"/>
      <c r="FI33" s="260"/>
      <c r="FJ33" s="260"/>
      <c r="FK33" s="260"/>
      <c r="FL33" s="260"/>
      <c r="FM33" s="260"/>
      <c r="FN33" s="26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60">
        <f t="shared" si="5"/>
        <v>0</v>
      </c>
      <c r="GR33" s="260"/>
      <c r="GS33" s="260"/>
      <c r="GT33" s="260"/>
      <c r="GU33" s="260"/>
      <c r="GV33" s="260"/>
      <c r="GW33" s="260"/>
      <c r="GX33" s="260"/>
      <c r="GY33" s="260"/>
      <c r="GZ33" s="260"/>
      <c r="HA33" s="260"/>
      <c r="HB33" s="260"/>
      <c r="HC33" s="260"/>
      <c r="HD33" s="26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66" customFormat="1" ht="12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109"/>
      <c r="AX34" s="212" t="s">
        <v>141</v>
      </c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62" t="s">
        <v>142</v>
      </c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3">
        <f t="shared" si="3"/>
        <v>0</v>
      </c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60">
        <f t="shared" si="4"/>
        <v>0</v>
      </c>
      <c r="FB34" s="260"/>
      <c r="FC34" s="260"/>
      <c r="FD34" s="260"/>
      <c r="FE34" s="260"/>
      <c r="FF34" s="260"/>
      <c r="FG34" s="260"/>
      <c r="FH34" s="260"/>
      <c r="FI34" s="260"/>
      <c r="FJ34" s="260"/>
      <c r="FK34" s="260"/>
      <c r="FL34" s="260"/>
      <c r="FM34" s="260"/>
      <c r="FN34" s="26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60">
        <f t="shared" si="5"/>
        <v>0</v>
      </c>
      <c r="GR34" s="260"/>
      <c r="GS34" s="260"/>
      <c r="GT34" s="260"/>
      <c r="GU34" s="260"/>
      <c r="GV34" s="260"/>
      <c r="GW34" s="260"/>
      <c r="GX34" s="260"/>
      <c r="GY34" s="260"/>
      <c r="GZ34" s="260"/>
      <c r="HA34" s="260"/>
      <c r="HB34" s="260"/>
      <c r="HC34" s="260"/>
      <c r="HD34" s="26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66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109"/>
      <c r="AX35" s="212" t="s">
        <v>143</v>
      </c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62" t="s">
        <v>144</v>
      </c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3">
        <f t="shared" si="3"/>
        <v>0</v>
      </c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60">
        <f t="shared" si="4"/>
        <v>0</v>
      </c>
      <c r="FB35" s="260"/>
      <c r="FC35" s="260"/>
      <c r="FD35" s="260"/>
      <c r="FE35" s="260"/>
      <c r="FF35" s="260"/>
      <c r="FG35" s="260"/>
      <c r="FH35" s="260"/>
      <c r="FI35" s="260"/>
      <c r="FJ35" s="260"/>
      <c r="FK35" s="260"/>
      <c r="FL35" s="260"/>
      <c r="FM35" s="260"/>
      <c r="FN35" s="26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60">
        <f t="shared" si="5"/>
        <v>0</v>
      </c>
      <c r="GR35" s="260"/>
      <c r="GS35" s="260"/>
      <c r="GT35" s="260"/>
      <c r="GU35" s="260"/>
      <c r="GV35" s="260"/>
      <c r="GW35" s="260"/>
      <c r="GX35" s="260"/>
      <c r="GY35" s="260"/>
      <c r="GZ35" s="260"/>
      <c r="HA35" s="260"/>
      <c r="HB35" s="260"/>
      <c r="HC35" s="260"/>
      <c r="HD35" s="26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66" customFormat="1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109"/>
      <c r="AX36" s="212" t="s">
        <v>145</v>
      </c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62" t="s">
        <v>146</v>
      </c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3">
        <f t="shared" si="3"/>
        <v>0</v>
      </c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60">
        <f t="shared" si="4"/>
        <v>0</v>
      </c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60">
        <f t="shared" si="5"/>
        <v>0</v>
      </c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66" customFormat="1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109"/>
      <c r="AX37" s="212" t="s">
        <v>147</v>
      </c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62" t="s">
        <v>148</v>
      </c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3">
        <f t="shared" si="3"/>
        <v>0</v>
      </c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60">
        <f t="shared" si="4"/>
        <v>0</v>
      </c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60">
        <f t="shared" si="5"/>
        <v>0</v>
      </c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66" customFormat="1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109"/>
      <c r="AX38" s="212" t="s">
        <v>149</v>
      </c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62" t="s">
        <v>150</v>
      </c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3">
        <f t="shared" si="3"/>
        <v>0</v>
      </c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60">
        <f t="shared" si="4"/>
        <v>0</v>
      </c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60">
        <f t="shared" si="5"/>
        <v>0</v>
      </c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66" customFormat="1" ht="30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109"/>
      <c r="AX39" s="212" t="s">
        <v>151</v>
      </c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62" t="s">
        <v>152</v>
      </c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3">
        <f t="shared" si="3"/>
        <v>0</v>
      </c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60">
        <f t="shared" si="4"/>
        <v>0</v>
      </c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60">
        <f t="shared" si="5"/>
        <v>0</v>
      </c>
      <c r="GR39" s="260"/>
      <c r="GS39" s="260"/>
      <c r="GT39" s="260"/>
      <c r="GU39" s="260"/>
      <c r="GV39" s="260"/>
      <c r="GW39" s="260"/>
      <c r="GX39" s="260"/>
      <c r="GY39" s="260"/>
      <c r="GZ39" s="260"/>
      <c r="HA39" s="260"/>
      <c r="HB39" s="260"/>
      <c r="HC39" s="260"/>
      <c r="HD39" s="26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66" customFormat="1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109"/>
      <c r="AX40" s="261" t="s">
        <v>153</v>
      </c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65"/>
      <c r="DI40" s="65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67"/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111" customFormat="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112" customFormat="1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</sheetData>
  <sheetProtection selectLockedCells="1" selectUnlockedCells="1"/>
  <mergeCells count="425"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AX6:CT6"/>
    <mergeCell ref="GR3:HF4"/>
    <mergeCell ref="EM6:EZ6"/>
    <mergeCell ref="FA6:FN6"/>
    <mergeCell ref="GC6:GP6"/>
    <mergeCell ref="FO6:GB6"/>
    <mergeCell ref="EM5:EZ5"/>
    <mergeCell ref="FA5:FN5"/>
    <mergeCell ref="FO5:GB5"/>
    <mergeCell ref="GC5:GP5"/>
    <mergeCell ref="AX8:CT8"/>
    <mergeCell ref="GQ6:HD6"/>
    <mergeCell ref="HE6:HR6"/>
    <mergeCell ref="HS6:IF6"/>
    <mergeCell ref="GQ5:HD5"/>
    <mergeCell ref="HE5:HR5"/>
    <mergeCell ref="HS5:IF5"/>
    <mergeCell ref="CU6:DI6"/>
    <mergeCell ref="DJ6:DX6"/>
    <mergeCell ref="DY6:EL6"/>
    <mergeCell ref="EM7:EZ7"/>
    <mergeCell ref="FA7:FN7"/>
    <mergeCell ref="FO7:GB7"/>
    <mergeCell ref="GC7:GP7"/>
    <mergeCell ref="AX7:CT7"/>
    <mergeCell ref="CU7:DI7"/>
    <mergeCell ref="DJ7:DX7"/>
    <mergeCell ref="DY7:EL7"/>
    <mergeCell ref="CU8:DG8"/>
    <mergeCell ref="DJ8:DX8"/>
    <mergeCell ref="DY8:EL8"/>
    <mergeCell ref="EM8:EZ8"/>
    <mergeCell ref="FA8:FN8"/>
    <mergeCell ref="GC8:GP8"/>
    <mergeCell ref="FO8:GB8"/>
    <mergeCell ref="GR8:HD8"/>
    <mergeCell ref="HG8:HQ8"/>
    <mergeCell ref="HU8:IE8"/>
    <mergeCell ref="GQ7:HD7"/>
    <mergeCell ref="HE7:HR7"/>
    <mergeCell ref="HS7:IF7"/>
    <mergeCell ref="EM9:EZ9"/>
    <mergeCell ref="FA9:FN9"/>
    <mergeCell ref="FO9:GB9"/>
    <mergeCell ref="GC9:GP9"/>
    <mergeCell ref="AX9:CT9"/>
    <mergeCell ref="CU9:DG9"/>
    <mergeCell ref="DJ9:DX9"/>
    <mergeCell ref="DY9:EL9"/>
    <mergeCell ref="HE10:HR10"/>
    <mergeCell ref="HS10:IF10"/>
    <mergeCell ref="GR9:HD9"/>
    <mergeCell ref="HG9:HQ9"/>
    <mergeCell ref="HU9:IE9"/>
    <mergeCell ref="CU10:DI10"/>
    <mergeCell ref="DJ10:DX10"/>
    <mergeCell ref="DY10:EL10"/>
    <mergeCell ref="EM10:EZ10"/>
    <mergeCell ref="FA10:FN10"/>
    <mergeCell ref="AX11:CT11"/>
    <mergeCell ref="CU11:DI11"/>
    <mergeCell ref="DJ11:DX11"/>
    <mergeCell ref="DY11:EL11"/>
    <mergeCell ref="AX12:CT12"/>
    <mergeCell ref="GQ10:HD10"/>
    <mergeCell ref="GC10:GP10"/>
    <mergeCell ref="FO10:GB10"/>
    <mergeCell ref="AX10:CT10"/>
    <mergeCell ref="EM12:EZ12"/>
    <mergeCell ref="FA12:FN12"/>
    <mergeCell ref="GC12:GP12"/>
    <mergeCell ref="FO12:GB12"/>
    <mergeCell ref="EM11:EZ11"/>
    <mergeCell ref="FA11:FN11"/>
    <mergeCell ref="FO11:GB11"/>
    <mergeCell ref="GC11:GP11"/>
    <mergeCell ref="AX14:CT14"/>
    <mergeCell ref="GR12:HD12"/>
    <mergeCell ref="HG12:HQ12"/>
    <mergeCell ref="HU12:IE12"/>
    <mergeCell ref="GQ11:HD11"/>
    <mergeCell ref="HE11:HR11"/>
    <mergeCell ref="HS11:IF11"/>
    <mergeCell ref="CU12:DH12"/>
    <mergeCell ref="DJ12:DX12"/>
    <mergeCell ref="DY12:EL12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CU14:DI14"/>
    <mergeCell ref="DJ14:DX14"/>
    <mergeCell ref="DY14:EL14"/>
    <mergeCell ref="EM14:EZ14"/>
    <mergeCell ref="FA14:FN14"/>
    <mergeCell ref="GC14:GP14"/>
    <mergeCell ref="FO14:GB14"/>
    <mergeCell ref="GQ14:HD14"/>
    <mergeCell ref="HE14:HR14"/>
    <mergeCell ref="HS14:IF14"/>
    <mergeCell ref="GQ13:HD13"/>
    <mergeCell ref="HE13:HR13"/>
    <mergeCell ref="HS13:IF13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AX17:CT17"/>
    <mergeCell ref="CU17:DI17"/>
    <mergeCell ref="DJ17:DX17"/>
    <mergeCell ref="DY17:EL17"/>
    <mergeCell ref="AX18:CT18"/>
    <mergeCell ref="GQ16:HD16"/>
    <mergeCell ref="GC16:GP16"/>
    <mergeCell ref="FO16:GB16"/>
    <mergeCell ref="AX16:CT16"/>
    <mergeCell ref="EM18:EZ18"/>
    <mergeCell ref="FA18:FN18"/>
    <mergeCell ref="GC18:GP18"/>
    <mergeCell ref="FO18:GB18"/>
    <mergeCell ref="EM17:EZ17"/>
    <mergeCell ref="FA17:FN17"/>
    <mergeCell ref="FO17:GB17"/>
    <mergeCell ref="GC17:GP17"/>
    <mergeCell ref="AX20:CT20"/>
    <mergeCell ref="GQ18:HD18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CU20:DI20"/>
    <mergeCell ref="DJ20:DX20"/>
    <mergeCell ref="DY20:EL20"/>
    <mergeCell ref="EM20:EZ20"/>
    <mergeCell ref="FA20:FN20"/>
    <mergeCell ref="GC20:GP20"/>
    <mergeCell ref="FO20:GB20"/>
    <mergeCell ref="GQ20:HD20"/>
    <mergeCell ref="HE20:HR20"/>
    <mergeCell ref="HS20:IF20"/>
    <mergeCell ref="GQ19:HD19"/>
    <mergeCell ref="HE19:HR19"/>
    <mergeCell ref="HS19:IF19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FA24:FN24"/>
    <mergeCell ref="GC24:GP24"/>
    <mergeCell ref="FO24:GB24"/>
    <mergeCell ref="EM23:EZ23"/>
    <mergeCell ref="FA23:FN23"/>
    <mergeCell ref="FO23:GB23"/>
    <mergeCell ref="GC23:GP23"/>
    <mergeCell ref="AX26:CT26"/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CU26:DG26"/>
    <mergeCell ref="DJ26:DX26"/>
    <mergeCell ref="DY26:EL26"/>
    <mergeCell ref="EM26:EZ26"/>
    <mergeCell ref="FA26:FN26"/>
    <mergeCell ref="GC26:GP26"/>
    <mergeCell ref="FO26:GB26"/>
    <mergeCell ref="GR26:HD26"/>
    <mergeCell ref="HG26:HQ26"/>
    <mergeCell ref="HU26:IE26"/>
    <mergeCell ref="GQ25:HD25"/>
    <mergeCell ref="HE25:HR25"/>
    <mergeCell ref="HS25:IF25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FA30:FN30"/>
    <mergeCell ref="GC30:GP30"/>
    <mergeCell ref="FO30:GB30"/>
    <mergeCell ref="EM29:EZ29"/>
    <mergeCell ref="FA29:FN29"/>
    <mergeCell ref="FO29:GB29"/>
    <mergeCell ref="GC29:GP29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CU32:DI32"/>
    <mergeCell ref="DJ32:DX32"/>
    <mergeCell ref="DY32:EL32"/>
    <mergeCell ref="EM32:EZ32"/>
    <mergeCell ref="FA32:FN32"/>
    <mergeCell ref="GC32:GP32"/>
    <mergeCell ref="FO32:GB32"/>
    <mergeCell ref="GQ32:HD32"/>
    <mergeCell ref="HE32:HR32"/>
    <mergeCell ref="HS32:IF32"/>
    <mergeCell ref="GQ31:HD31"/>
    <mergeCell ref="HE31:HR31"/>
    <mergeCell ref="HS31:IF31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AX35:CT35"/>
    <mergeCell ref="CU35:DI35"/>
    <mergeCell ref="DJ35:DX35"/>
    <mergeCell ref="DY35:EL35"/>
    <mergeCell ref="AX36:CT36"/>
    <mergeCell ref="GQ34:HD34"/>
    <mergeCell ref="GC34:GP34"/>
    <mergeCell ref="FO34:GB34"/>
    <mergeCell ref="AX34:CT34"/>
    <mergeCell ref="EM36:EZ36"/>
    <mergeCell ref="FA36:FN36"/>
    <mergeCell ref="GC36:GP36"/>
    <mergeCell ref="FO36:GB36"/>
    <mergeCell ref="EM35:EZ35"/>
    <mergeCell ref="FA35:FN35"/>
    <mergeCell ref="FO35:GB35"/>
    <mergeCell ref="GC35:GP35"/>
    <mergeCell ref="AX38:CT38"/>
    <mergeCell ref="GQ36:HD36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CU38:DI38"/>
    <mergeCell ref="DJ38:DX38"/>
    <mergeCell ref="DY38:EL38"/>
    <mergeCell ref="EM38:EZ38"/>
    <mergeCell ref="FA38:FN38"/>
    <mergeCell ref="GC38:GP38"/>
    <mergeCell ref="FO38:GB38"/>
    <mergeCell ref="GQ38:HD38"/>
    <mergeCell ref="HE38:HR38"/>
    <mergeCell ref="HS38:IF38"/>
    <mergeCell ref="GQ37:HD37"/>
    <mergeCell ref="HE37:HR37"/>
    <mergeCell ref="HS37:IF37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HG40:HQ40"/>
    <mergeCell ref="HU40:IE40"/>
    <mergeCell ref="GQ39:HD39"/>
    <mergeCell ref="HE39:HR39"/>
    <mergeCell ref="HS39:IF39"/>
    <mergeCell ref="AX40:CT40"/>
    <mergeCell ref="CU40:DG40"/>
    <mergeCell ref="DJ40:DX40"/>
    <mergeCell ref="DY40:EL40"/>
    <mergeCell ref="EM40:EZ40"/>
    <mergeCell ref="AX41:CT41"/>
    <mergeCell ref="CU41:DI41"/>
    <mergeCell ref="DJ41:DX41"/>
    <mergeCell ref="DY41:EL41"/>
    <mergeCell ref="GC40:GP40"/>
    <mergeCell ref="GR40:HD40"/>
    <mergeCell ref="FA40:FN40"/>
    <mergeCell ref="FO40:GB40"/>
    <mergeCell ref="GQ41:HD41"/>
    <mergeCell ref="HE41:HR41"/>
    <mergeCell ref="HS41:IF41"/>
    <mergeCell ref="EM41:EZ41"/>
    <mergeCell ref="FA41:FN41"/>
    <mergeCell ref="FO41:GB41"/>
    <mergeCell ref="GC41:GP41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0.00390625" style="25" customWidth="1"/>
    <col min="2" max="2" width="16.25390625" style="25" customWidth="1"/>
    <col min="3" max="3" width="15.875" style="25" customWidth="1"/>
    <col min="4" max="4" width="16.25390625" style="25" customWidth="1"/>
    <col min="5" max="5" width="14.75390625" style="25" customWidth="1"/>
    <col min="6" max="6" width="16.125" style="25" customWidth="1"/>
    <col min="7" max="16384" width="9.125" style="25" customWidth="1"/>
  </cols>
  <sheetData>
    <row r="1" spans="1:7" ht="18.75">
      <c r="A1" s="271" t="s">
        <v>169</v>
      </c>
      <c r="B1" s="271"/>
      <c r="C1" s="271"/>
      <c r="D1" s="271"/>
      <c r="E1" s="271"/>
      <c r="F1" s="271"/>
      <c r="G1" s="113"/>
    </row>
    <row r="2" ht="12.75">
      <c r="G2" s="113"/>
    </row>
    <row r="3" spans="1:7" ht="15.75">
      <c r="A3" s="272" t="s">
        <v>170</v>
      </c>
      <c r="B3" s="272"/>
      <c r="C3" s="272"/>
      <c r="D3" s="272"/>
      <c r="E3" s="272"/>
      <c r="F3" s="272"/>
      <c r="G3" s="113"/>
    </row>
    <row r="4" ht="12.75">
      <c r="G4" s="113"/>
    </row>
    <row r="5" spans="1:7" s="115" customFormat="1" ht="55.5" customHeight="1">
      <c r="A5" s="233" t="s">
        <v>171</v>
      </c>
      <c r="B5" s="237" t="s">
        <v>172</v>
      </c>
      <c r="C5" s="237" t="s">
        <v>173</v>
      </c>
      <c r="D5" s="237"/>
      <c r="E5" s="237" t="s">
        <v>174</v>
      </c>
      <c r="F5" s="237"/>
      <c r="G5" s="114"/>
    </row>
    <row r="6" spans="1:7" s="115" customFormat="1" ht="43.5" customHeight="1">
      <c r="A6" s="233"/>
      <c r="B6" s="237"/>
      <c r="C6" s="38" t="s">
        <v>175</v>
      </c>
      <c r="D6" s="38" t="s">
        <v>176</v>
      </c>
      <c r="E6" s="38" t="s">
        <v>175</v>
      </c>
      <c r="F6" s="38" t="s">
        <v>176</v>
      </c>
      <c r="G6" s="114"/>
    </row>
    <row r="7" spans="1:7" ht="12.75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3"/>
    </row>
    <row r="8" spans="1:7" ht="31.5">
      <c r="A8" s="117" t="s">
        <v>177</v>
      </c>
      <c r="B8" s="118">
        <v>31.25</v>
      </c>
      <c r="C8" s="118">
        <v>31.25</v>
      </c>
      <c r="D8" s="118">
        <v>100</v>
      </c>
      <c r="E8" s="118">
        <v>31.25</v>
      </c>
      <c r="F8" s="118">
        <v>100</v>
      </c>
      <c r="G8" s="113"/>
    </row>
    <row r="9" spans="1:7" s="120" customFormat="1" ht="31.5">
      <c r="A9" s="117" t="s">
        <v>178</v>
      </c>
      <c r="B9" s="118">
        <v>31.25</v>
      </c>
      <c r="C9" s="118">
        <v>31.25</v>
      </c>
      <c r="D9" s="118">
        <v>100</v>
      </c>
      <c r="E9" s="118">
        <v>31.25</v>
      </c>
      <c r="F9" s="118">
        <v>100</v>
      </c>
      <c r="G9" s="119"/>
    </row>
    <row r="10" spans="1:7" ht="15.75">
      <c r="A10" s="121" t="s">
        <v>179</v>
      </c>
      <c r="B10" s="122"/>
      <c r="C10" s="122"/>
      <c r="D10" s="122"/>
      <c r="E10" s="122"/>
      <c r="F10" s="122"/>
      <c r="G10" s="113"/>
    </row>
    <row r="11" spans="1:7" ht="15.75">
      <c r="A11" s="123" t="s">
        <v>180</v>
      </c>
      <c r="B11" s="122">
        <v>12.5</v>
      </c>
      <c r="C11" s="122">
        <v>12.5</v>
      </c>
      <c r="D11" s="118">
        <v>100</v>
      </c>
      <c r="E11" s="122">
        <v>12.5</v>
      </c>
      <c r="F11" s="118">
        <v>100</v>
      </c>
      <c r="G11" s="113"/>
    </row>
    <row r="12" spans="1:7" ht="31.5">
      <c r="A12" s="123" t="s">
        <v>181</v>
      </c>
      <c r="B12" s="122">
        <v>1</v>
      </c>
      <c r="C12" s="122">
        <v>1</v>
      </c>
      <c r="D12" s="118">
        <v>100</v>
      </c>
      <c r="E12" s="122">
        <v>1</v>
      </c>
      <c r="F12" s="118">
        <v>100</v>
      </c>
      <c r="G12" s="113"/>
    </row>
    <row r="13" spans="1:7" ht="15.75">
      <c r="A13" s="123" t="s">
        <v>182</v>
      </c>
      <c r="B13" s="122">
        <v>17.75</v>
      </c>
      <c r="C13" s="122">
        <v>17.75</v>
      </c>
      <c r="D13" s="118">
        <v>100</v>
      </c>
      <c r="E13" s="122">
        <v>17.75</v>
      </c>
      <c r="F13" s="118">
        <v>100</v>
      </c>
      <c r="G13" s="113"/>
    </row>
    <row r="14" spans="1:7" ht="15.75">
      <c r="A14" s="124" t="s">
        <v>154</v>
      </c>
      <c r="B14" s="125"/>
      <c r="C14" s="125"/>
      <c r="D14" s="125"/>
      <c r="E14" s="125"/>
      <c r="F14" s="125"/>
      <c r="G14" s="113"/>
    </row>
    <row r="15" spans="1:7" ht="31.5">
      <c r="A15" s="121" t="s">
        <v>183</v>
      </c>
      <c r="B15" s="122"/>
      <c r="C15" s="122"/>
      <c r="D15" s="122"/>
      <c r="E15" s="122"/>
      <c r="F15" s="122"/>
      <c r="G15" s="113"/>
    </row>
    <row r="16" spans="1:7" ht="20.25" customHeight="1">
      <c r="A16" s="121" t="s">
        <v>180</v>
      </c>
      <c r="B16" s="121">
        <v>12.5</v>
      </c>
      <c r="C16" s="121">
        <v>12.5</v>
      </c>
      <c r="D16" s="118">
        <v>100</v>
      </c>
      <c r="E16" s="121">
        <v>12.5</v>
      </c>
      <c r="F16" s="118">
        <v>100</v>
      </c>
      <c r="G16" s="113"/>
    </row>
    <row r="17" spans="1:7" ht="22.5" customHeight="1">
      <c r="A17" s="121" t="s">
        <v>184</v>
      </c>
      <c r="B17" s="121">
        <v>0.75</v>
      </c>
      <c r="C17" s="121">
        <v>0.75</v>
      </c>
      <c r="D17" s="118">
        <v>100</v>
      </c>
      <c r="E17" s="121">
        <v>0.75</v>
      </c>
      <c r="F17" s="118">
        <v>100</v>
      </c>
      <c r="G17" s="113"/>
    </row>
    <row r="18" spans="1:7" ht="12.75" customHeight="1">
      <c r="A18" s="270" t="s">
        <v>185</v>
      </c>
      <c r="B18" s="270"/>
      <c r="C18" s="270"/>
      <c r="D18" s="270"/>
      <c r="G18" s="113"/>
    </row>
    <row r="19" spans="1:4" ht="15.75">
      <c r="A19" s="35"/>
      <c r="B19" s="126"/>
      <c r="C19" s="127"/>
      <c r="D19" s="126"/>
    </row>
  </sheetData>
  <sheetProtection selectLockedCells="1" selectUnlockedCells="1"/>
  <mergeCells count="7">
    <mergeCell ref="A18:D18"/>
    <mergeCell ref="A1:F1"/>
    <mergeCell ref="A3:F3"/>
    <mergeCell ref="A5:A6"/>
    <mergeCell ref="B5:B6"/>
    <mergeCell ref="C5:D5"/>
    <mergeCell ref="E5:F5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4">
      <selection activeCell="E7" sqref="E7"/>
    </sheetView>
  </sheetViews>
  <sheetFormatPr defaultColWidth="9.00390625" defaultRowHeight="12.75"/>
  <cols>
    <col min="1" max="1" width="60.00390625" style="25" customWidth="1"/>
    <col min="2" max="2" width="15.25390625" style="25" customWidth="1"/>
    <col min="3" max="3" width="16.25390625" style="25" customWidth="1"/>
    <col min="4" max="4" width="15.875" style="25" customWidth="1"/>
    <col min="5" max="5" width="16.25390625" style="25" customWidth="1"/>
    <col min="6" max="6" width="14.75390625" style="25" customWidth="1"/>
    <col min="7" max="7" width="16.125" style="25" customWidth="1"/>
    <col min="8" max="16384" width="9.125" style="25" customWidth="1"/>
  </cols>
  <sheetData>
    <row r="1" spans="1:8" ht="20.25">
      <c r="A1" s="276" t="s">
        <v>186</v>
      </c>
      <c r="B1" s="276"/>
      <c r="C1" s="276"/>
      <c r="D1" s="276"/>
      <c r="E1" s="276"/>
      <c r="F1" s="276"/>
      <c r="G1" s="276"/>
      <c r="H1" s="113"/>
    </row>
    <row r="2" ht="12.75">
      <c r="H2" s="113"/>
    </row>
    <row r="3" spans="1:8" s="115" customFormat="1" ht="12.75" customHeight="1">
      <c r="A3" s="233" t="s">
        <v>171</v>
      </c>
      <c r="B3" s="237" t="s">
        <v>187</v>
      </c>
      <c r="C3" s="237" t="s">
        <v>188</v>
      </c>
      <c r="D3" s="237" t="s">
        <v>173</v>
      </c>
      <c r="E3" s="237"/>
      <c r="F3" s="237" t="s">
        <v>174</v>
      </c>
      <c r="G3" s="237"/>
      <c r="H3" s="114"/>
    </row>
    <row r="4" spans="1:8" s="115" customFormat="1" ht="47.25">
      <c r="A4" s="233"/>
      <c r="B4" s="237"/>
      <c r="C4" s="237"/>
      <c r="D4" s="38" t="s">
        <v>189</v>
      </c>
      <c r="E4" s="38" t="s">
        <v>176</v>
      </c>
      <c r="F4" s="38" t="s">
        <v>189</v>
      </c>
      <c r="G4" s="38" t="s">
        <v>176</v>
      </c>
      <c r="H4" s="114"/>
    </row>
    <row r="5" spans="1:8" ht="12.75">
      <c r="A5" s="116">
        <v>1</v>
      </c>
      <c r="B5" s="116"/>
      <c r="C5" s="116">
        <v>2</v>
      </c>
      <c r="D5" s="116">
        <v>3</v>
      </c>
      <c r="E5" s="116">
        <v>4</v>
      </c>
      <c r="F5" s="116">
        <v>5</v>
      </c>
      <c r="G5" s="116">
        <v>6</v>
      </c>
      <c r="H5" s="113"/>
    </row>
    <row r="6" spans="1:8" ht="15.75">
      <c r="A6" s="117" t="s">
        <v>190</v>
      </c>
      <c r="B6" s="128" t="s">
        <v>191</v>
      </c>
      <c r="C6" s="129">
        <v>7370.1</v>
      </c>
      <c r="D6" s="130">
        <v>9151.3</v>
      </c>
      <c r="E6" s="131">
        <f>D6/C6*100</f>
        <v>124.16792173783257</v>
      </c>
      <c r="F6" s="118">
        <v>7416.5</v>
      </c>
      <c r="G6" s="131">
        <f>F6/D6*100</f>
        <v>81.0431304841935</v>
      </c>
      <c r="H6" s="113"/>
    </row>
    <row r="7" spans="1:8" s="120" customFormat="1" ht="15.75">
      <c r="A7" s="117" t="s">
        <v>192</v>
      </c>
      <c r="B7" s="128" t="s">
        <v>25</v>
      </c>
      <c r="C7" s="129">
        <v>20607.2</v>
      </c>
      <c r="D7" s="130">
        <v>26525.5</v>
      </c>
      <c r="E7" s="131">
        <f>D7/C7*100</f>
        <v>128.71957374121666</v>
      </c>
      <c r="F7" s="118">
        <v>18729</v>
      </c>
      <c r="G7" s="131">
        <f>F7/D7*100</f>
        <v>70.60752860455034</v>
      </c>
      <c r="H7" s="119"/>
    </row>
    <row r="8" spans="1:8" ht="15.75">
      <c r="A8" s="121" t="s">
        <v>179</v>
      </c>
      <c r="B8" s="132"/>
      <c r="C8" s="133"/>
      <c r="D8" s="134"/>
      <c r="E8" s="131"/>
      <c r="F8" s="122"/>
      <c r="G8" s="131"/>
      <c r="H8" s="113"/>
    </row>
    <row r="9" spans="1:8" ht="15.75">
      <c r="A9" s="123" t="s">
        <v>180</v>
      </c>
      <c r="B9" s="128" t="s">
        <v>25</v>
      </c>
      <c r="C9" s="133">
        <v>28416.76</v>
      </c>
      <c r="D9" s="134">
        <v>21029</v>
      </c>
      <c r="E9" s="131">
        <f>D9/C9*100</f>
        <v>74.00210298429519</v>
      </c>
      <c r="F9" s="122">
        <v>21883</v>
      </c>
      <c r="G9" s="131">
        <f>F9/D9*100</f>
        <v>104.06105853820915</v>
      </c>
      <c r="H9" s="113"/>
    </row>
    <row r="10" spans="1:8" ht="31.5">
      <c r="A10" s="123" t="s">
        <v>181</v>
      </c>
      <c r="B10" s="128" t="s">
        <v>25</v>
      </c>
      <c r="C10" s="134">
        <v>39241</v>
      </c>
      <c r="D10" s="134">
        <v>31000</v>
      </c>
      <c r="E10" s="131">
        <f>D10/C10*100</f>
        <v>78.99900614153565</v>
      </c>
      <c r="F10" s="122">
        <v>32000</v>
      </c>
      <c r="G10" s="131">
        <f>F10/D10*100</f>
        <v>103.2258064516129</v>
      </c>
      <c r="H10" s="113"/>
    </row>
    <row r="11" spans="1:8" ht="15.75">
      <c r="A11" s="123" t="s">
        <v>182</v>
      </c>
      <c r="B11" s="128" t="s">
        <v>25</v>
      </c>
      <c r="C11" s="134">
        <v>13963.8</v>
      </c>
      <c r="D11" s="134">
        <v>14000</v>
      </c>
      <c r="E11" s="131">
        <f>D11/C11*100</f>
        <v>100.25924175367737</v>
      </c>
      <c r="F11" s="122">
        <v>14500</v>
      </c>
      <c r="G11" s="131">
        <f>F11/D11*100</f>
        <v>103.57142857142858</v>
      </c>
      <c r="H11" s="113"/>
    </row>
    <row r="12" spans="1:8" ht="15.75">
      <c r="A12" s="121" t="s">
        <v>154</v>
      </c>
      <c r="B12" s="132"/>
      <c r="C12" s="133"/>
      <c r="D12" s="122"/>
      <c r="E12" s="122"/>
      <c r="F12" s="122"/>
      <c r="G12" s="122"/>
      <c r="H12" s="113"/>
    </row>
    <row r="13" spans="1:8" ht="47.25">
      <c r="A13" s="121" t="s">
        <v>193</v>
      </c>
      <c r="B13" s="128" t="s">
        <v>25</v>
      </c>
      <c r="C13" s="133"/>
      <c r="D13" s="133"/>
      <c r="E13" s="122"/>
      <c r="F13" s="122"/>
      <c r="G13" s="122"/>
      <c r="H13" s="113"/>
    </row>
    <row r="14" spans="1:8" ht="15.75">
      <c r="A14" s="121" t="s">
        <v>180</v>
      </c>
      <c r="B14" s="128" t="s">
        <v>25</v>
      </c>
      <c r="C14" s="133">
        <v>35008</v>
      </c>
      <c r="D14" s="133">
        <v>39425</v>
      </c>
      <c r="E14" s="122"/>
      <c r="F14" s="122"/>
      <c r="G14" s="122"/>
      <c r="H14" s="113"/>
    </row>
    <row r="15" spans="1:8" ht="15.75">
      <c r="A15" s="121" t="s">
        <v>184</v>
      </c>
      <c r="B15" s="128" t="s">
        <v>25</v>
      </c>
      <c r="C15" s="129">
        <v>34337</v>
      </c>
      <c r="D15" s="129">
        <v>39050.75</v>
      </c>
      <c r="E15" s="135"/>
      <c r="F15" s="129">
        <v>47190</v>
      </c>
      <c r="G15" s="129"/>
      <c r="H15" s="113"/>
    </row>
    <row r="16" spans="1:8" s="120" customFormat="1" ht="47.25">
      <c r="A16" s="136" t="s">
        <v>194</v>
      </c>
      <c r="B16" s="128" t="s">
        <v>25</v>
      </c>
      <c r="C16" s="137"/>
      <c r="D16" s="138"/>
      <c r="E16" s="138"/>
      <c r="F16" s="138"/>
      <c r="G16" s="138"/>
      <c r="H16" s="119"/>
    </row>
    <row r="17" spans="1:8" s="120" customFormat="1" ht="15.75">
      <c r="A17" s="121" t="s">
        <v>180</v>
      </c>
      <c r="B17" s="128" t="s">
        <v>25</v>
      </c>
      <c r="C17" s="137">
        <v>28416.76</v>
      </c>
      <c r="D17" s="137">
        <v>39425</v>
      </c>
      <c r="E17" s="138"/>
      <c r="F17" s="138"/>
      <c r="G17" s="138"/>
      <c r="H17" s="119"/>
    </row>
    <row r="18" spans="1:8" ht="15.75">
      <c r="A18" s="121" t="s">
        <v>184</v>
      </c>
      <c r="B18" s="128" t="s">
        <v>25</v>
      </c>
      <c r="C18" s="139">
        <v>34337</v>
      </c>
      <c r="D18" s="139">
        <v>39050.75</v>
      </c>
      <c r="E18" s="140"/>
      <c r="F18" s="139">
        <v>39180</v>
      </c>
      <c r="G18" s="140"/>
      <c r="H18" s="113"/>
    </row>
    <row r="19" spans="1:8" ht="47.25">
      <c r="A19" s="121" t="s">
        <v>195</v>
      </c>
      <c r="B19" s="141" t="s">
        <v>196</v>
      </c>
      <c r="C19" s="133"/>
      <c r="D19" s="133"/>
      <c r="E19" s="142"/>
      <c r="F19" s="133"/>
      <c r="G19" s="142"/>
      <c r="H19" s="113"/>
    </row>
    <row r="20" spans="1:8" ht="15.75">
      <c r="A20" s="121" t="s">
        <v>180</v>
      </c>
      <c r="B20" s="141" t="s">
        <v>196</v>
      </c>
      <c r="C20" s="143">
        <f>C17/C14*100</f>
        <v>81.17218921389396</v>
      </c>
      <c r="D20" s="143">
        <f>D17/D14*100</f>
        <v>100</v>
      </c>
      <c r="E20" s="144"/>
      <c r="F20" s="145">
        <v>100</v>
      </c>
      <c r="G20" s="144"/>
      <c r="H20" s="113"/>
    </row>
    <row r="21" spans="1:8" ht="15.75">
      <c r="A21" s="121" t="s">
        <v>184</v>
      </c>
      <c r="B21" s="141" t="s">
        <v>196</v>
      </c>
      <c r="C21" s="143">
        <f>C18/C15*100</f>
        <v>100</v>
      </c>
      <c r="D21" s="143">
        <f>D18/D15*100</f>
        <v>100</v>
      </c>
      <c r="E21" s="144"/>
      <c r="F21" s="144">
        <v>75.2</v>
      </c>
      <c r="G21" s="144"/>
      <c r="H21" s="113"/>
    </row>
    <row r="22" spans="1:8" ht="15.75" customHeight="1">
      <c r="A22" s="273" t="s">
        <v>197</v>
      </c>
      <c r="B22" s="273"/>
      <c r="C22" s="273"/>
      <c r="D22" s="273"/>
      <c r="E22" s="126"/>
      <c r="F22" s="274"/>
      <c r="G22" s="274"/>
      <c r="H22" s="113"/>
    </row>
    <row r="23" spans="1:8" ht="15.75" customHeight="1">
      <c r="A23" s="35"/>
      <c r="B23" s="35"/>
      <c r="C23" s="126"/>
      <c r="D23" s="127"/>
      <c r="E23" s="126"/>
      <c r="F23" s="275"/>
      <c r="G23" s="275"/>
      <c r="H23" s="113"/>
    </row>
    <row r="24" ht="12.75">
      <c r="H24" s="113"/>
    </row>
  </sheetData>
  <sheetProtection selectLockedCells="1" selectUnlockedCells="1"/>
  <mergeCells count="9">
    <mergeCell ref="A22:D22"/>
    <mergeCell ref="F22:G22"/>
    <mergeCell ref="F23:G23"/>
    <mergeCell ref="A1:G1"/>
    <mergeCell ref="A3:A4"/>
    <mergeCell ref="B3:B4"/>
    <mergeCell ref="C3:C4"/>
    <mergeCell ref="D3:E3"/>
    <mergeCell ref="F3:G3"/>
  </mergeCells>
  <printOptions/>
  <pageMargins left="0.7875" right="0.39375" top="0.39375" bottom="0.39375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dcterms:modified xsi:type="dcterms:W3CDTF">2015-03-02T07:54:03Z</dcterms:modified>
  <cp:category/>
  <cp:version/>
  <cp:contentType/>
  <cp:contentStatus/>
</cp:coreProperties>
</file>